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Matt/Desktop/Rosenfeld Lab RA/New/Study 12 - CunjCatamaran_Sum/"/>
    </mc:Choice>
  </mc:AlternateContent>
  <xr:revisionPtr revIDLastSave="0" documentId="13_ncr:1_{8F882745-9BEB-C345-9852-DF0F5130FF13}" xr6:coauthVersionLast="47" xr6:coauthVersionMax="47" xr10:uidLastSave="{00000000-0000-0000-0000-000000000000}"/>
  <bookViews>
    <workbookView xWindow="720" yWindow="500" windowWidth="24880" windowHeight="15500" xr2:uid="{00000000-000D-0000-FFFF-FFFF00000000}"/>
  </bookViews>
  <sheets>
    <sheet name="FinalSR" sheetId="1" r:id="rId1"/>
    <sheet name="AdditionalData" sheetId="2" r:id="rId2"/>
    <sheet name="MoreData" sheetId="4" r:id="rId3"/>
  </sheets>
  <externalReferences>
    <externalReference r:id="rId4"/>
  </externalReferenc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7" roundtripDataChecksum="diWnerRt68gyVd4RNmMJa0oiXRWyPal+XwXNUK4GFpU="/>
    </ext>
  </extLst>
</workbook>
</file>

<file path=xl/calcChain.xml><?xml version="1.0" encoding="utf-8"?>
<calcChain xmlns="http://schemas.openxmlformats.org/spreadsheetml/2006/main">
  <c r="N3" i="2" l="1"/>
  <c r="N4" i="2"/>
  <c r="N5" i="2"/>
  <c r="N6" i="2"/>
  <c r="N7" i="2"/>
  <c r="N8" i="2"/>
  <c r="N9" i="2"/>
  <c r="N10" i="2"/>
  <c r="N11" i="2"/>
  <c r="N12" i="2"/>
  <c r="N13" i="2"/>
  <c r="N14" i="2"/>
  <c r="N15" i="2"/>
  <c r="N16" i="2"/>
  <c r="N17" i="2"/>
  <c r="N18" i="2"/>
  <c r="N19" i="2"/>
  <c r="N20" i="2"/>
  <c r="N2" i="2"/>
  <c r="M43" i="4"/>
  <c r="M42" i="4"/>
  <c r="M41" i="4"/>
  <c r="M40" i="4"/>
  <c r="M39" i="4"/>
  <c r="M38" i="4"/>
  <c r="M37" i="4"/>
  <c r="M36" i="4"/>
  <c r="M35" i="4"/>
  <c r="M34" i="4"/>
  <c r="M33" i="4"/>
  <c r="M32" i="4"/>
  <c r="M31" i="4"/>
  <c r="M30" i="4"/>
  <c r="M29" i="4"/>
  <c r="M28" i="4"/>
  <c r="M27" i="4"/>
  <c r="M26" i="4"/>
  <c r="M25" i="4"/>
  <c r="M14" i="4"/>
  <c r="M13" i="4"/>
  <c r="M12" i="4"/>
  <c r="M11" i="4"/>
  <c r="M10" i="4"/>
  <c r="M9" i="4"/>
  <c r="M8" i="4"/>
  <c r="M7" i="4"/>
  <c r="M6" i="4"/>
  <c r="T5" i="4"/>
  <c r="M5" i="4"/>
  <c r="M4" i="4"/>
  <c r="T3" i="4"/>
  <c r="M3" i="4"/>
</calcChain>
</file>

<file path=xl/sharedStrings.xml><?xml version="1.0" encoding="utf-8"?>
<sst xmlns="http://schemas.openxmlformats.org/spreadsheetml/2006/main" count="137" uniqueCount="83">
  <si>
    <t>PERCENT_MAD</t>
  </si>
  <si>
    <t>Mean System Capacity (%)</t>
  </si>
  <si>
    <t>SD</t>
  </si>
  <si>
    <t>low.limit</t>
  </si>
  <si>
    <t>up.limit</t>
  </si>
  <si>
    <t>YstdtoMAX</t>
  </si>
  <si>
    <t>StudyNo</t>
  </si>
  <si>
    <t>STUDY</t>
  </si>
  <si>
    <t>sp</t>
  </si>
  <si>
    <t>Discharge</t>
  </si>
  <si>
    <t>Citation/Data Source:</t>
  </si>
  <si>
    <t xml:space="preserve">Species: </t>
  </si>
  <si>
    <t>Spatial Data Origin:</t>
  </si>
  <si>
    <t>Temporal Data Origin:</t>
  </si>
  <si>
    <t>Units:</t>
  </si>
  <si>
    <t>% Mean Annual Discharge</t>
  </si>
  <si>
    <t>Life Stage:</t>
  </si>
  <si>
    <t>Vital Rate:</t>
  </si>
  <si>
    <t>Season:</t>
  </si>
  <si>
    <t>FINAL CURVE DERIVATION:</t>
  </si>
  <si>
    <t>checks out OK</t>
  </si>
  <si>
    <t>Fig/Table:</t>
  </si>
  <si>
    <t>Water bodies:</t>
  </si>
  <si>
    <t>Year span:</t>
  </si>
  <si>
    <t>Life stage:</t>
  </si>
  <si>
    <t>Comment:</t>
  </si>
  <si>
    <t>Ho:</t>
  </si>
  <si>
    <t>X:</t>
  </si>
  <si>
    <t>Y:</t>
  </si>
  <si>
    <t>Chinook YOY abundance</t>
  </si>
  <si>
    <t>Final curve was derived from linear regression.</t>
  </si>
  <si>
    <t>Original study axis units</t>
  </si>
  <si>
    <t>Y axis standardized to one, x-axis standardized to % MAD</t>
  </si>
  <si>
    <t>Density</t>
  </si>
  <si>
    <t>Atlantic</t>
  </si>
  <si>
    <t xml:space="preserve">Source: </t>
  </si>
  <si>
    <t xml:space="preserve">Cunjak, R.A., Linnansaari, T., and Caissie, D. 2013. The complex interaction of ecology and
 hydrology in a small catchment: a salmon's perspective. Hydrol. Process. 27: 741-749. </t>
  </si>
  <si>
    <t>Fig. 3</t>
  </si>
  <si>
    <t>Imre et al Density</t>
  </si>
  <si>
    <t>Avearage desnity data digitized from Fig. 2 in Imre et al. 2005</t>
  </si>
  <si>
    <t>Fig. 3, 4, 8</t>
  </si>
  <si>
    <t>Qmax during upstream migration</t>
  </si>
  <si>
    <t>NumAdults</t>
  </si>
  <si>
    <t>Qmax as %MAD</t>
  </si>
  <si>
    <t>Mean:</t>
  </si>
  <si>
    <t xml:space="preserve">Mean Annual Discharge: </t>
  </si>
  <si>
    <t>1.13 cms for stream flow at the bottom of the watershed.  0.65 cms at the gauge for calculating % MAD</t>
  </si>
  <si>
    <t>Catamaran Brook, NB</t>
  </si>
  <si>
    <t>S.D.:</t>
  </si>
  <si>
    <t>1990-2010</t>
  </si>
  <si>
    <t>Spawners</t>
  </si>
  <si>
    <t>Fig 3</t>
  </si>
  <si>
    <t xml:space="preserve">Adult Atlantic Salmon fish passage/abundance is positively correlated with maximum discharge during upstream migration </t>
  </si>
  <si>
    <t xml:space="preserve">Maximum discharge during upstream migration </t>
  </si>
  <si>
    <t>Number of adults in Catamaran brook</t>
  </si>
  <si>
    <t>Fig 4a:</t>
  </si>
  <si>
    <t xml:space="preserve">Atlantic salmon egg survival is positively associated with higher average winter discharge </t>
  </si>
  <si>
    <t>average winter discharge</t>
  </si>
  <si>
    <t>Egg survival</t>
  </si>
  <si>
    <t>Fig 4b:</t>
  </si>
  <si>
    <t>Over-winter density decline of juvenile Atlantic salmon is reduced at higher average winter flows</t>
  </si>
  <si>
    <t>Winter discharge</t>
  </si>
  <si>
    <t>Density change (%)</t>
  </si>
  <si>
    <t>Fig 4c:</t>
  </si>
  <si>
    <t xml:space="preserve">Total Atlantic salmon smolt outmigration in Catamaran Brook is positively associated with higher average winter discharge </t>
  </si>
  <si>
    <t>Smolt total</t>
  </si>
  <si>
    <t>Fig 8:</t>
  </si>
  <si>
    <t>Density of 0+ Atlantic salmon is positively associated with higher minimum summer discharge</t>
  </si>
  <si>
    <t>Minimum summer average daily discharge</t>
  </si>
  <si>
    <t>Implicit pathways of flow effect:  fish passage and survival</t>
  </si>
  <si>
    <t>Data standardized to be a positive value (Fig 4b and 8) by multiplying by mean density (Imre et al 2005) and then adding the mean density.  Note that mean density in Cataman brook as estimated by digitizing densites from Fig. 2 pg. 512 of Imre et al. 2005 (fig pasted below)</t>
  </si>
  <si>
    <r>
      <t xml:space="preserve">Imre, I., Grant, J.W.A., and Cunjak, R.A. 2005. Density-dependent growth of young-of-the-year Atlantic salmon </t>
    </r>
    <r>
      <rPr>
        <i/>
        <sz val="11"/>
        <color theme="1"/>
        <rFont val="Calibri"/>
        <family val="2"/>
        <scheme val="minor"/>
      </rPr>
      <t>Salmo</t>
    </r>
    <r>
      <rPr>
        <sz val="11"/>
        <color theme="1"/>
        <rFont val="Calibri"/>
        <family val="2"/>
        <scheme val="minor"/>
      </rPr>
      <t xml:space="preserve"> </t>
    </r>
    <r>
      <rPr>
        <i/>
        <sz val="11"/>
        <color theme="1"/>
        <rFont val="Calibri"/>
        <family val="2"/>
        <scheme val="minor"/>
      </rPr>
      <t>salar</t>
    </r>
    <r>
      <rPr>
        <sz val="11"/>
        <color theme="1"/>
        <rFont val="Calibri"/>
        <family val="2"/>
        <scheme val="minor"/>
      </rPr>
      <t xml:space="preserve"> in Catamaran Brook,  New Brunswick. J. Anim. Ecol. </t>
    </r>
    <r>
      <rPr>
        <b/>
        <sz val="11"/>
        <color theme="1"/>
        <rFont val="Calibri"/>
        <family val="2"/>
        <scheme val="minor"/>
      </rPr>
      <t>74</t>
    </r>
    <r>
      <rPr>
        <sz val="11"/>
        <color theme="1"/>
        <rFont val="Calibri"/>
        <family val="2"/>
        <scheme val="minor"/>
      </rPr>
      <t>: 508-516</t>
    </r>
  </si>
  <si>
    <t>Fig 8</t>
  </si>
  <si>
    <t>X: Summer Min daily mean discharge (cms)</t>
  </si>
  <si>
    <t>Y: Density Change (%)</t>
  </si>
  <si>
    <t>Summer Min Discharge %MAD</t>
  </si>
  <si>
    <t>Catamaran Brook, NB, Canada</t>
  </si>
  <si>
    <t>Atlantic Salmon</t>
  </si>
  <si>
    <t>Cunjak et al. 2013</t>
  </si>
  <si>
    <t>Summer</t>
  </si>
  <si>
    <t>0+</t>
  </si>
  <si>
    <t>CunjFig8</t>
  </si>
  <si>
    <t>PredictedY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</si>
</sst>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scheme val="minor"/>
    </font>
    <font>
      <b/>
      <sz val="11"/>
      <color theme="1"/>
      <name val="Calibri"/>
      <family val="2"/>
    </font>
    <font>
      <b/>
      <sz val="10"/>
      <color rgb="FF36424A"/>
      <name val="Arial"/>
      <family val="2"/>
    </font>
    <font>
      <sz val="11"/>
      <color theme="1"/>
      <name val="Calibri"/>
      <family val="2"/>
    </font>
    <font>
      <b/>
      <sz val="11"/>
      <color rgb="FFFF0000"/>
      <name val="Calibri"/>
      <family val="2"/>
    </font>
    <font>
      <b/>
      <sz val="10"/>
      <color theme="0"/>
      <name val="Arial"/>
      <family val="2"/>
    </font>
    <font>
      <sz val="10"/>
      <color theme="1"/>
      <name val="Arial"/>
      <family val="2"/>
    </font>
    <font>
      <sz val="10"/>
      <color theme="0"/>
      <name val="Arial Black"/>
      <family val="2"/>
    </font>
    <font>
      <b/>
      <sz val="11"/>
      <color rgb="FFFF0000"/>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sz val="11"/>
      <color theme="1"/>
      <name val="Calibri"/>
      <family val="2"/>
      <scheme val="minor"/>
    </font>
  </fonts>
  <fills count="9">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rgb="FF025252"/>
        <bgColor rgb="FF025252"/>
      </patternFill>
    </fill>
    <fill>
      <patternFill patternType="solid">
        <fgColor rgb="FF8DB1B1"/>
        <bgColor rgb="FF8DB1B1"/>
      </patternFill>
    </fill>
    <fill>
      <patternFill patternType="solid">
        <fgColor rgb="FFFFFF00"/>
        <bgColor indexed="64"/>
      </patternFill>
    </fill>
    <fill>
      <patternFill patternType="solid">
        <fgColor theme="5" tint="0.79998168889431442"/>
        <bgColor indexed="64"/>
      </patternFill>
    </fill>
    <fill>
      <patternFill patternType="solid">
        <fgColor theme="4" tint="0.79998168889431442"/>
        <bgColor indexed="64"/>
      </patternFill>
    </fill>
  </fills>
  <borders count="12">
    <border>
      <left/>
      <right/>
      <top/>
      <bottom/>
      <diagonal/>
    </border>
    <border>
      <left/>
      <right/>
      <top/>
      <bottom style="thin">
        <color rgb="FF000000"/>
      </bottom>
      <diagonal/>
    </border>
    <border>
      <left style="thin">
        <color rgb="FF0070C0"/>
      </left>
      <right/>
      <top/>
      <bottom/>
      <diagonal/>
    </border>
    <border>
      <left/>
      <right style="thin">
        <color rgb="FF0070C0"/>
      </right>
      <top/>
      <bottom/>
      <diagonal/>
    </border>
    <border>
      <left/>
      <right/>
      <top/>
      <bottom style="thin">
        <color rgb="FF000000"/>
      </bottom>
      <diagonal/>
    </border>
    <border>
      <left style="thick">
        <color rgb="FF0F5B5B"/>
      </left>
      <right style="thick">
        <color rgb="FF0F5B5B"/>
      </right>
      <top style="thick">
        <color rgb="FF0F5B5B"/>
      </top>
      <bottom/>
      <diagonal/>
    </border>
    <border>
      <left/>
      <right style="thick">
        <color rgb="FF0F5B5B"/>
      </right>
      <top style="thick">
        <color rgb="FF0F5B5B"/>
      </top>
      <bottom style="thin">
        <color rgb="FF000000"/>
      </bottom>
      <diagonal/>
    </border>
    <border>
      <left style="thin">
        <color rgb="FFFF0000"/>
      </left>
      <right/>
      <top/>
      <bottom/>
      <diagonal/>
    </border>
    <border>
      <left style="thick">
        <color rgb="FF0F5B5B"/>
      </left>
      <right style="thick">
        <color rgb="FF0F5B5B"/>
      </right>
      <top/>
      <bottom/>
      <diagonal/>
    </border>
    <border>
      <left/>
      <right style="thick">
        <color rgb="FF0F5B5B"/>
      </right>
      <top style="thin">
        <color rgb="FF000000"/>
      </top>
      <bottom style="thin">
        <color rgb="FF000000"/>
      </bottom>
      <diagonal/>
    </border>
    <border>
      <left style="thick">
        <color rgb="FF0F5B5B"/>
      </left>
      <right style="thick">
        <color rgb="FF0F5B5B"/>
      </right>
      <top/>
      <bottom style="thick">
        <color rgb="FF0F5B5B"/>
      </bottom>
      <diagonal/>
    </border>
    <border>
      <left/>
      <right style="thick">
        <color rgb="FF0F5B5B"/>
      </right>
      <top style="thin">
        <color rgb="FF000000"/>
      </top>
      <bottom style="thick">
        <color rgb="FF0F5B5B"/>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center" wrapText="1"/>
    </xf>
    <xf numFmtId="0" fontId="2" fillId="0" borderId="0" xfId="0" applyFont="1" applyAlignment="1">
      <alignment horizontal="left" vertical="center" wrapText="1"/>
    </xf>
    <xf numFmtId="0" fontId="3" fillId="0" borderId="0" xfId="0" applyFont="1"/>
    <xf numFmtId="0" fontId="4" fillId="3" borderId="0" xfId="0" applyFont="1" applyFill="1"/>
    <xf numFmtId="0" fontId="4" fillId="3" borderId="4" xfId="0" applyFont="1" applyFill="1" applyBorder="1"/>
    <xf numFmtId="0" fontId="5" fillId="4" borderId="5" xfId="0" applyFont="1" applyFill="1" applyBorder="1" applyAlignment="1">
      <alignment horizontal="left"/>
    </xf>
    <xf numFmtId="0" fontId="6" fillId="5" borderId="6" xfId="0" applyFont="1" applyFill="1" applyBorder="1" applyAlignment="1">
      <alignment horizontal="left"/>
    </xf>
    <xf numFmtId="0" fontId="5" fillId="4" borderId="8" xfId="0" applyFont="1" applyFill="1" applyBorder="1" applyAlignment="1">
      <alignment horizontal="left"/>
    </xf>
    <xf numFmtId="0" fontId="6" fillId="5" borderId="9" xfId="0" applyFont="1" applyFill="1" applyBorder="1" applyAlignment="1">
      <alignment horizontal="left"/>
    </xf>
    <xf numFmtId="0" fontId="7" fillId="4" borderId="10" xfId="0" applyFont="1" applyFill="1" applyBorder="1" applyAlignment="1">
      <alignment horizontal="left"/>
    </xf>
    <xf numFmtId="0" fontId="6" fillId="5" borderId="11" xfId="0" applyFont="1" applyFill="1" applyBorder="1" applyAlignment="1">
      <alignment horizontal="left"/>
    </xf>
    <xf numFmtId="0" fontId="8" fillId="6" borderId="0" xfId="0" applyFont="1" applyFill="1"/>
    <xf numFmtId="0" fontId="0" fillId="7" borderId="7" xfId="0" applyFill="1" applyBorder="1"/>
    <xf numFmtId="0" fontId="0" fillId="7" borderId="0" xfId="0" applyFill="1"/>
    <xf numFmtId="0" fontId="0" fillId="8" borderId="2" xfId="0" applyFill="1" applyBorder="1"/>
    <xf numFmtId="0" fontId="0" fillId="8" borderId="3" xfId="0" applyFill="1" applyBorder="1"/>
    <xf numFmtId="0" fontId="0" fillId="0" borderId="0" xfId="0" applyAlignment="1">
      <alignment wrapText="1"/>
    </xf>
    <xf numFmtId="0" fontId="9" fillId="0" borderId="0" xfId="0" applyFont="1"/>
    <xf numFmtId="0" fontId="0" fillId="0" borderId="0" xfId="0" applyAlignment="1">
      <alignment horizontal="left" vertical="top"/>
    </xf>
    <xf numFmtId="0" fontId="10" fillId="0" borderId="0" xfId="0" applyFont="1"/>
    <xf numFmtId="0" fontId="8" fillId="0" borderId="0" xfId="0" applyFont="1" applyAlignment="1">
      <alignment wrapText="1"/>
    </xf>
    <xf numFmtId="0" fontId="8" fillId="0" borderId="0" xfId="0" applyFont="1"/>
    <xf numFmtId="0" fontId="8" fillId="6"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FinalSR!$B$1</c:f>
              <c:strCache>
                <c:ptCount val="1"/>
                <c:pt idx="0">
                  <c:v>Mean System Capacity (%)</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xVal>
            <c:numRef>
              <c:f>FinalSR!$A$2:$A$21</c:f>
              <c:numCache>
                <c:formatCode>General</c:formatCode>
                <c:ptCount val="20"/>
                <c:pt idx="0">
                  <c:v>2.4518461540000001</c:v>
                </c:pt>
                <c:pt idx="1">
                  <c:v>2.4523076920000002</c:v>
                </c:pt>
                <c:pt idx="2">
                  <c:v>3.18</c:v>
                </c:pt>
                <c:pt idx="3">
                  <c:v>3.2309230769999999</c:v>
                </c:pt>
                <c:pt idx="4">
                  <c:v>5.5356923079999998</c:v>
                </c:pt>
                <c:pt idx="5">
                  <c:v>5.5358461539999997</c:v>
                </c:pt>
                <c:pt idx="6">
                  <c:v>5.828461538</c:v>
                </c:pt>
                <c:pt idx="7">
                  <c:v>5.828615385</c:v>
                </c:pt>
                <c:pt idx="8">
                  <c:v>6.2861538460000004</c:v>
                </c:pt>
                <c:pt idx="9">
                  <c:v>6.3090769230000001</c:v>
                </c:pt>
                <c:pt idx="10">
                  <c:v>6.5984615379999996</c:v>
                </c:pt>
                <c:pt idx="11">
                  <c:v>7.2236923080000004</c:v>
                </c:pt>
                <c:pt idx="12">
                  <c:v>7.2518461539999999</c:v>
                </c:pt>
                <c:pt idx="13">
                  <c:v>8.7669230769999995</c:v>
                </c:pt>
                <c:pt idx="14">
                  <c:v>8.7907692310000005</c:v>
                </c:pt>
                <c:pt idx="15">
                  <c:v>9.2053846149999998</c:v>
                </c:pt>
                <c:pt idx="16">
                  <c:v>11.51876923</c:v>
                </c:pt>
                <c:pt idx="17">
                  <c:v>13.68876923</c:v>
                </c:pt>
                <c:pt idx="18">
                  <c:v>13.69</c:v>
                </c:pt>
              </c:numCache>
            </c:numRef>
          </c:xVal>
          <c:yVal>
            <c:numRef>
              <c:f>FinalSR!$B$2:$B$21</c:f>
              <c:numCache>
                <c:formatCode>General</c:formatCode>
                <c:ptCount val="20"/>
                <c:pt idx="0">
                  <c:v>30.635386154420001</c:v>
                </c:pt>
                <c:pt idx="1">
                  <c:v>30.637107691160004</c:v>
                </c:pt>
                <c:pt idx="2">
                  <c:v>33.351400000000005</c:v>
                </c:pt>
                <c:pt idx="3">
                  <c:v>33.541343077210001</c:v>
                </c:pt>
                <c:pt idx="4">
                  <c:v>42.138132308840007</c:v>
                </c:pt>
                <c:pt idx="5">
                  <c:v>42.138706154419999</c:v>
                </c:pt>
                <c:pt idx="6">
                  <c:v>43.230161536739999</c:v>
                </c:pt>
                <c:pt idx="7">
                  <c:v>43.23073538605</c:v>
                </c:pt>
                <c:pt idx="8">
                  <c:v>44.937353845580006</c:v>
                </c:pt>
                <c:pt idx="9">
                  <c:v>45.022856922789998</c:v>
                </c:pt>
                <c:pt idx="10">
                  <c:v>46.102261536739995</c:v>
                </c:pt>
                <c:pt idx="11">
                  <c:v>48.434372308840004</c:v>
                </c:pt>
                <c:pt idx="12">
                  <c:v>48.539386154420008</c:v>
                </c:pt>
                <c:pt idx="13">
                  <c:v>54.190623077209999</c:v>
                </c:pt>
                <c:pt idx="14">
                  <c:v>54.279569231629999</c:v>
                </c:pt>
                <c:pt idx="15">
                  <c:v>55.826084613950002</c:v>
                </c:pt>
                <c:pt idx="16">
                  <c:v>64.455009227900007</c:v>
                </c:pt>
                <c:pt idx="17">
                  <c:v>72.549109227900004</c:v>
                </c:pt>
                <c:pt idx="18">
                  <c:v>72.553699999999992</c:v>
                </c:pt>
              </c:numCache>
            </c:numRef>
          </c:yVal>
          <c:smooth val="0"/>
          <c:extLst>
            <c:ext xmlns:c16="http://schemas.microsoft.com/office/drawing/2014/chart" uri="{C3380CC4-5D6E-409C-BE32-E72D297353CC}">
              <c16:uniqueId val="{00000000-05DC-1F4B-B5D1-36B3497A1D1E}"/>
            </c:ext>
          </c:extLst>
        </c:ser>
        <c:dLbls>
          <c:showLegendKey val="0"/>
          <c:showVal val="0"/>
          <c:showCatName val="0"/>
          <c:showSerName val="0"/>
          <c:showPercent val="0"/>
          <c:showBubbleSize val="0"/>
        </c:dLbls>
        <c:axId val="1844105839"/>
        <c:axId val="1948987759"/>
      </c:scatterChart>
      <c:valAx>
        <c:axId val="184410583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rgbClr val="000000">
                        <a:lumMod val="65000"/>
                        <a:lumOff val="35000"/>
                      </a:srgbClr>
                    </a:solidFill>
                  </a:rPr>
                  <a:t>Mean Annual Discharge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8987759"/>
        <c:crosses val="autoZero"/>
        <c:crossBetween val="midCat"/>
      </c:valAx>
      <c:valAx>
        <c:axId val="19489877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rgbClr val="000000">
                        <a:lumMod val="65000"/>
                        <a:lumOff val="35000"/>
                      </a:srgbClr>
                    </a:solidFill>
                  </a:rPr>
                  <a:t>Mean System Capacity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410583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scatterChart>
        <c:scatterStyle val="lineMarker"/>
        <c:varyColors val="0"/>
        <c:ser>
          <c:idx val="0"/>
          <c:order val="0"/>
          <c:tx>
            <c:strRef>
              <c:f>AdditionalData!$M$1</c:f>
              <c:strCache>
                <c:ptCount val="1"/>
                <c:pt idx="0">
                  <c:v>YstdtoMAX</c:v>
                </c:pt>
              </c:strCache>
            </c:strRef>
          </c:tx>
          <c:spPr>
            <a:ln>
              <a:noFill/>
            </a:ln>
          </c:spPr>
          <c:marker>
            <c:symbol val="circle"/>
            <c:size val="7"/>
            <c:spPr>
              <a:solidFill>
                <a:schemeClr val="accent1"/>
              </a:solidFill>
              <a:ln cmpd="sng">
                <a:solidFill>
                  <a:schemeClr val="accent1"/>
                </a:solidFill>
              </a:ln>
            </c:spPr>
          </c:marker>
          <c:trendline>
            <c:trendlineType val="linear"/>
            <c:dispRSqr val="0"/>
            <c:dispEq val="0"/>
          </c:trendline>
          <c:xVal>
            <c:numRef>
              <c:f>AdditionalData!$L$2:$L$20</c:f>
              <c:numCache>
                <c:formatCode>General</c:formatCode>
                <c:ptCount val="19"/>
                <c:pt idx="0">
                  <c:v>2.4518461540000001</c:v>
                </c:pt>
                <c:pt idx="1">
                  <c:v>2.4523076920000002</c:v>
                </c:pt>
                <c:pt idx="2">
                  <c:v>3.18</c:v>
                </c:pt>
                <c:pt idx="3">
                  <c:v>3.2309230769999999</c:v>
                </c:pt>
                <c:pt idx="4">
                  <c:v>5.5356923079999998</c:v>
                </c:pt>
                <c:pt idx="5">
                  <c:v>5.5358461539999997</c:v>
                </c:pt>
                <c:pt idx="6">
                  <c:v>5.828461538</c:v>
                </c:pt>
                <c:pt idx="7">
                  <c:v>5.828615385</c:v>
                </c:pt>
                <c:pt idx="8">
                  <c:v>6.2861538460000004</c:v>
                </c:pt>
                <c:pt idx="9">
                  <c:v>6.3090769230000001</c:v>
                </c:pt>
                <c:pt idx="10">
                  <c:v>6.5984615379999996</c:v>
                </c:pt>
                <c:pt idx="11">
                  <c:v>7.2236923080000004</c:v>
                </c:pt>
                <c:pt idx="12">
                  <c:v>7.2518461539999999</c:v>
                </c:pt>
                <c:pt idx="13">
                  <c:v>8.7669230769999995</c:v>
                </c:pt>
                <c:pt idx="14">
                  <c:v>8.7907692310000005</c:v>
                </c:pt>
                <c:pt idx="15">
                  <c:v>9.2053846149999998</c:v>
                </c:pt>
                <c:pt idx="16">
                  <c:v>11.51876923</c:v>
                </c:pt>
                <c:pt idx="17">
                  <c:v>13.68876923</c:v>
                </c:pt>
                <c:pt idx="18">
                  <c:v>13.69</c:v>
                </c:pt>
              </c:numCache>
            </c:numRef>
          </c:xVal>
          <c:yVal>
            <c:numRef>
              <c:f>AdditionalData!$M$2:$M$20</c:f>
              <c:numCache>
                <c:formatCode>General</c:formatCode>
                <c:ptCount val="19"/>
                <c:pt idx="0">
                  <c:v>0.50663325879999999</c:v>
                </c:pt>
                <c:pt idx="1">
                  <c:v>0.33822717359999999</c:v>
                </c:pt>
                <c:pt idx="2">
                  <c:v>0.550525967</c:v>
                </c:pt>
                <c:pt idx="3">
                  <c:v>0.103875038</c:v>
                </c:pt>
                <c:pt idx="4">
                  <c:v>0.32458792349999999</c:v>
                </c:pt>
                <c:pt idx="5">
                  <c:v>0.27154256049999997</c:v>
                </c:pt>
                <c:pt idx="6">
                  <c:v>5.0125624700000003E-2</c:v>
                </c:pt>
                <c:pt idx="7">
                  <c:v>0.3966150363</c:v>
                </c:pt>
                <c:pt idx="8">
                  <c:v>0.44447665590000002</c:v>
                </c:pt>
                <c:pt idx="9">
                  <c:v>0.2464866507</c:v>
                </c:pt>
                <c:pt idx="10">
                  <c:v>0.61282061899999996</c:v>
                </c:pt>
                <c:pt idx="11">
                  <c:v>0.75115961239999995</c:v>
                </c:pt>
                <c:pt idx="12">
                  <c:v>0.50453491260000005</c:v>
                </c:pt>
                <c:pt idx="13">
                  <c:v>0.69803141999999996</c:v>
                </c:pt>
                <c:pt idx="14">
                  <c:v>0.58133162149999995</c:v>
                </c:pt>
                <c:pt idx="15">
                  <c:v>0.49966177969999997</c:v>
                </c:pt>
                <c:pt idx="16">
                  <c:v>1</c:v>
                </c:pt>
                <c:pt idx="17">
                  <c:v>0.5639857533</c:v>
                </c:pt>
                <c:pt idx="18">
                  <c:v>0.61766614210000004</c:v>
                </c:pt>
              </c:numCache>
            </c:numRef>
          </c:yVal>
          <c:smooth val="1"/>
          <c:extLst>
            <c:ext xmlns:c16="http://schemas.microsoft.com/office/drawing/2014/chart" uri="{C3380CC4-5D6E-409C-BE32-E72D297353CC}">
              <c16:uniqueId val="{00000000-0D6E-5E49-A639-4C421F4CACFD}"/>
            </c:ext>
          </c:extLst>
        </c:ser>
        <c:ser>
          <c:idx val="1"/>
          <c:order val="1"/>
          <c:spPr>
            <a:ln w="19050">
              <a:noFill/>
            </a:ln>
          </c:spPr>
          <c:marker>
            <c:symbol val="none"/>
          </c:marker>
          <c:xVal>
            <c:numRef>
              <c:f>AdditionalData!$L$2:$L$20</c:f>
              <c:numCache>
                <c:formatCode>General</c:formatCode>
                <c:ptCount val="19"/>
                <c:pt idx="0">
                  <c:v>2.4518461540000001</c:v>
                </c:pt>
                <c:pt idx="1">
                  <c:v>2.4523076920000002</c:v>
                </c:pt>
                <c:pt idx="2">
                  <c:v>3.18</c:v>
                </c:pt>
                <c:pt idx="3">
                  <c:v>3.2309230769999999</c:v>
                </c:pt>
                <c:pt idx="4">
                  <c:v>5.5356923079999998</c:v>
                </c:pt>
                <c:pt idx="5">
                  <c:v>5.5358461539999997</c:v>
                </c:pt>
                <c:pt idx="6">
                  <c:v>5.828461538</c:v>
                </c:pt>
                <c:pt idx="7">
                  <c:v>5.828615385</c:v>
                </c:pt>
                <c:pt idx="8">
                  <c:v>6.2861538460000004</c:v>
                </c:pt>
                <c:pt idx="9">
                  <c:v>6.3090769230000001</c:v>
                </c:pt>
                <c:pt idx="10">
                  <c:v>6.5984615379999996</c:v>
                </c:pt>
                <c:pt idx="11">
                  <c:v>7.2236923080000004</c:v>
                </c:pt>
                <c:pt idx="12">
                  <c:v>7.2518461539999999</c:v>
                </c:pt>
                <c:pt idx="13">
                  <c:v>8.7669230769999995</c:v>
                </c:pt>
                <c:pt idx="14">
                  <c:v>8.7907692310000005</c:v>
                </c:pt>
                <c:pt idx="15">
                  <c:v>9.2053846149999998</c:v>
                </c:pt>
                <c:pt idx="16">
                  <c:v>11.51876923</c:v>
                </c:pt>
                <c:pt idx="17">
                  <c:v>13.68876923</c:v>
                </c:pt>
                <c:pt idx="18">
                  <c:v>13.69</c:v>
                </c:pt>
              </c:numCache>
            </c:numRef>
          </c:xVal>
          <c:yVal>
            <c:numRef>
              <c:f>AdditionalData!$N$2:$N$20</c:f>
              <c:numCache>
                <c:formatCode>General</c:formatCode>
                <c:ptCount val="19"/>
                <c:pt idx="0">
                  <c:v>0.30635386154420002</c:v>
                </c:pt>
                <c:pt idx="1">
                  <c:v>0.30637107691160004</c:v>
                </c:pt>
                <c:pt idx="2">
                  <c:v>0.33351400000000003</c:v>
                </c:pt>
                <c:pt idx="3">
                  <c:v>0.33541343077210001</c:v>
                </c:pt>
                <c:pt idx="4">
                  <c:v>0.42138132308840004</c:v>
                </c:pt>
                <c:pt idx="5">
                  <c:v>0.42138706154420003</c:v>
                </c:pt>
                <c:pt idx="6">
                  <c:v>0.43230161536739997</c:v>
                </c:pt>
                <c:pt idx="7">
                  <c:v>0.43230735386050001</c:v>
                </c:pt>
                <c:pt idx="8">
                  <c:v>0.44937353845580003</c:v>
                </c:pt>
                <c:pt idx="9">
                  <c:v>0.4502285692279</c:v>
                </c:pt>
                <c:pt idx="10">
                  <c:v>0.46102261536739997</c:v>
                </c:pt>
                <c:pt idx="11">
                  <c:v>0.48434372308840001</c:v>
                </c:pt>
                <c:pt idx="12">
                  <c:v>0.48539386154420006</c:v>
                </c:pt>
                <c:pt idx="13">
                  <c:v>0.54190623077209998</c:v>
                </c:pt>
                <c:pt idx="14">
                  <c:v>0.54279569231629998</c:v>
                </c:pt>
                <c:pt idx="15">
                  <c:v>0.5582608461395</c:v>
                </c:pt>
                <c:pt idx="16">
                  <c:v>0.64455009227900006</c:v>
                </c:pt>
                <c:pt idx="17">
                  <c:v>0.72549109227899999</c:v>
                </c:pt>
                <c:pt idx="18">
                  <c:v>0.72553699999999999</c:v>
                </c:pt>
              </c:numCache>
            </c:numRef>
          </c:yVal>
          <c:smooth val="0"/>
          <c:extLst>
            <c:ext xmlns:c16="http://schemas.microsoft.com/office/drawing/2014/chart" uri="{C3380CC4-5D6E-409C-BE32-E72D297353CC}">
              <c16:uniqueId val="{00000001-D272-A641-B6B5-86DF4F30ED42}"/>
            </c:ext>
          </c:extLst>
        </c:ser>
        <c:dLbls>
          <c:showLegendKey val="0"/>
          <c:showVal val="0"/>
          <c:showCatName val="0"/>
          <c:showSerName val="0"/>
          <c:showPercent val="0"/>
          <c:showBubbleSize val="0"/>
        </c:dLbls>
        <c:axId val="1987283849"/>
        <c:axId val="1257199994"/>
      </c:scatterChart>
      <c:valAx>
        <c:axId val="1987283849"/>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mn-lt"/>
                  </a:defRPr>
                </a:pPr>
                <a:r>
                  <a:rPr lang="en-CA" b="0" i="0">
                    <a:solidFill>
                      <a:srgbClr val="000000"/>
                    </a:solidFill>
                    <a:latin typeface="+mn-lt"/>
                  </a:rPr>
                  <a:t>PERCENT_MAD</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257199994"/>
        <c:crosses val="autoZero"/>
        <c:crossBetween val="midCat"/>
      </c:valAx>
      <c:valAx>
        <c:axId val="125719999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mn-lt"/>
                  </a:defRPr>
                </a:pPr>
                <a:r>
                  <a:rPr lang="en-CA" b="0" i="0">
                    <a:solidFill>
                      <a:srgbClr val="000000"/>
                    </a:solidFill>
                    <a:latin typeface="+mn-lt"/>
                  </a:rPr>
                  <a:t>YstdtoMAX</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987283849"/>
        <c:crosses val="autoZero"/>
        <c:crossBetween val="midCat"/>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i="0">
                <a:solidFill>
                  <a:srgbClr val="757575"/>
                </a:solidFill>
                <a:latin typeface="+mn-lt"/>
              </a:defRPr>
            </a:pPr>
            <a:r>
              <a:rPr lang="en-CA" b="0" i="0">
                <a:solidFill>
                  <a:srgbClr val="757575"/>
                </a:solidFill>
                <a:latin typeface="+mn-lt"/>
              </a:rPr>
              <a:t>X (discharge) and Y (response)</a:t>
            </a:r>
          </a:p>
        </c:rich>
      </c:tx>
      <c:overlay val="0"/>
    </c:title>
    <c:autoTitleDeleted val="0"/>
    <c:plotArea>
      <c:layout/>
      <c:scatterChart>
        <c:scatterStyle val="lineMarker"/>
        <c:varyColors val="0"/>
        <c:ser>
          <c:idx val="0"/>
          <c:order val="0"/>
          <c:tx>
            <c:strRef>
              <c:f>AdditionalData!$K$1</c:f>
              <c:strCache>
                <c:ptCount val="1"/>
                <c:pt idx="0">
                  <c:v>Chinook YOY abundance</c:v>
                </c:pt>
              </c:strCache>
            </c:strRef>
          </c:tx>
          <c:spPr>
            <a:ln>
              <a:noFill/>
            </a:ln>
          </c:spPr>
          <c:marker>
            <c:symbol val="circle"/>
            <c:size val="7"/>
            <c:spPr>
              <a:solidFill>
                <a:schemeClr val="accent1"/>
              </a:solidFill>
              <a:ln cmpd="sng">
                <a:solidFill>
                  <a:schemeClr val="accent1"/>
                </a:solidFill>
              </a:ln>
            </c:spPr>
          </c:marker>
          <c:trendline>
            <c:name>Trendline</c:name>
            <c:spPr>
              <a:ln w="19050">
                <a:solidFill>
                  <a:srgbClr val="000000">
                    <a:alpha val="0"/>
                  </a:srgbClr>
                </a:solidFill>
              </a:ln>
            </c:spPr>
            <c:trendlineType val="linear"/>
            <c:dispRSqr val="0"/>
            <c:dispEq val="0"/>
          </c:trendline>
          <c:trendline>
            <c:trendlineType val="linear"/>
            <c:dispRSqr val="0"/>
            <c:dispEq val="1"/>
            <c:trendlineLbl>
              <c:numFmt formatCode="General" sourceLinked="0"/>
            </c:trendlineLbl>
          </c:trendline>
          <c:xVal>
            <c:numRef>
              <c:f>AdditionalData!$J$2:$J$20</c:f>
              <c:numCache>
                <c:formatCode>General</c:formatCode>
                <c:ptCount val="19"/>
                <c:pt idx="0">
                  <c:v>1.5937E-2</c:v>
                </c:pt>
                <c:pt idx="1">
                  <c:v>1.5939999999999999E-2</c:v>
                </c:pt>
                <c:pt idx="2">
                  <c:v>2.0670000000000001E-2</c:v>
                </c:pt>
                <c:pt idx="3">
                  <c:v>2.1000999999999999E-2</c:v>
                </c:pt>
                <c:pt idx="4">
                  <c:v>3.5982E-2</c:v>
                </c:pt>
                <c:pt idx="5">
                  <c:v>3.5983000000000001E-2</c:v>
                </c:pt>
                <c:pt idx="6">
                  <c:v>3.7885000000000002E-2</c:v>
                </c:pt>
                <c:pt idx="7">
                  <c:v>3.7886000000000003E-2</c:v>
                </c:pt>
                <c:pt idx="8">
                  <c:v>4.086E-2</c:v>
                </c:pt>
                <c:pt idx="9">
                  <c:v>4.1008999999999997E-2</c:v>
                </c:pt>
                <c:pt idx="10">
                  <c:v>4.2889999999999998E-2</c:v>
                </c:pt>
                <c:pt idx="11">
                  <c:v>4.6954000000000003E-2</c:v>
                </c:pt>
                <c:pt idx="12">
                  <c:v>4.7136999999999998E-2</c:v>
                </c:pt>
                <c:pt idx="13">
                  <c:v>5.6985000000000001E-2</c:v>
                </c:pt>
                <c:pt idx="14">
                  <c:v>5.7140000000000003E-2</c:v>
                </c:pt>
                <c:pt idx="15">
                  <c:v>5.9834999999999999E-2</c:v>
                </c:pt>
                <c:pt idx="16">
                  <c:v>7.4871999999999994E-2</c:v>
                </c:pt>
                <c:pt idx="17">
                  <c:v>8.8977000000000001E-2</c:v>
                </c:pt>
                <c:pt idx="18">
                  <c:v>8.8984999999999995E-2</c:v>
                </c:pt>
              </c:numCache>
            </c:numRef>
          </c:xVal>
          <c:yVal>
            <c:numRef>
              <c:f>AdditionalData!$K$2:$K$20</c:f>
              <c:numCache>
                <c:formatCode>General</c:formatCode>
                <c:ptCount val="19"/>
                <c:pt idx="0">
                  <c:v>0.31135855800000001</c:v>
                </c:pt>
                <c:pt idx="1">
                  <c:v>0.207862242</c:v>
                </c:pt>
                <c:pt idx="2">
                  <c:v>0.33833343599999999</c:v>
                </c:pt>
                <c:pt idx="3">
                  <c:v>6.3837857999999997E-2</c:v>
                </c:pt>
                <c:pt idx="4">
                  <c:v>0.19948004999999999</c:v>
                </c:pt>
                <c:pt idx="5">
                  <c:v>0.16688027999999999</c:v>
                </c:pt>
                <c:pt idx="6">
                  <c:v>3.0805404000000002E-2</c:v>
                </c:pt>
                <c:pt idx="7">
                  <c:v>0.24374531999999999</c:v>
                </c:pt>
                <c:pt idx="8">
                  <c:v>0.27315934800000002</c:v>
                </c:pt>
                <c:pt idx="9">
                  <c:v>0.15148181999999999</c:v>
                </c:pt>
                <c:pt idx="10">
                  <c:v>0.376617486</c:v>
                </c:pt>
                <c:pt idx="11">
                  <c:v>0.46163565000000001</c:v>
                </c:pt>
                <c:pt idx="12">
                  <c:v>0.31006898999999999</c:v>
                </c:pt>
                <c:pt idx="13">
                  <c:v>0.42898497600000002</c:v>
                </c:pt>
                <c:pt idx="14">
                  <c:v>0.35726548200000002</c:v>
                </c:pt>
                <c:pt idx="15">
                  <c:v>0.307074138</c:v>
                </c:pt>
                <c:pt idx="16">
                  <c:v>0.614563992</c:v>
                </c:pt>
                <c:pt idx="17">
                  <c:v>0.34660533599999999</c:v>
                </c:pt>
                <c:pt idx="18">
                  <c:v>0.37959536999999999</c:v>
                </c:pt>
              </c:numCache>
            </c:numRef>
          </c:yVal>
          <c:smooth val="1"/>
          <c:extLst>
            <c:ext xmlns:c16="http://schemas.microsoft.com/office/drawing/2014/chart" uri="{C3380CC4-5D6E-409C-BE32-E72D297353CC}">
              <c16:uniqueId val="{00000001-DD70-7046-8410-57180D800C2A}"/>
            </c:ext>
          </c:extLst>
        </c:ser>
        <c:dLbls>
          <c:showLegendKey val="0"/>
          <c:showVal val="0"/>
          <c:showCatName val="0"/>
          <c:showSerName val="0"/>
          <c:showPercent val="0"/>
          <c:showBubbleSize val="0"/>
        </c:dLbls>
        <c:axId val="1376576439"/>
        <c:axId val="1802843536"/>
      </c:scatterChart>
      <c:valAx>
        <c:axId val="1376576439"/>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CA"/>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802843536"/>
        <c:crosses val="autoZero"/>
        <c:crossBetween val="midCat"/>
      </c:valAx>
      <c:valAx>
        <c:axId val="180284353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CA"/>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376576439"/>
        <c:crosses val="autoZero"/>
        <c:crossBetween val="midCat"/>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Qmax during upstream migration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xVal>
            <c:numRef>
              <c:f>MoreData!$K$3:$K$14</c:f>
              <c:numCache>
                <c:formatCode>General</c:formatCode>
                <c:ptCount val="12"/>
                <c:pt idx="0">
                  <c:v>1.5648</c:v>
                </c:pt>
                <c:pt idx="1">
                  <c:v>1.6331</c:v>
                </c:pt>
                <c:pt idx="2">
                  <c:v>1.8209</c:v>
                </c:pt>
                <c:pt idx="3">
                  <c:v>2.1431</c:v>
                </c:pt>
                <c:pt idx="4">
                  <c:v>2.8654000000000002</c:v>
                </c:pt>
                <c:pt idx="5">
                  <c:v>3.7157</c:v>
                </c:pt>
                <c:pt idx="6">
                  <c:v>3.8094999999999999</c:v>
                </c:pt>
                <c:pt idx="7">
                  <c:v>4.1577999999999999</c:v>
                </c:pt>
                <c:pt idx="8">
                  <c:v>5.3986000000000001</c:v>
                </c:pt>
                <c:pt idx="9">
                  <c:v>6.1303999999999998</c:v>
                </c:pt>
                <c:pt idx="10">
                  <c:v>7.1246999999999998</c:v>
                </c:pt>
                <c:pt idx="11">
                  <c:v>9.8950999999999993</c:v>
                </c:pt>
              </c:numCache>
            </c:numRef>
          </c:xVal>
          <c:yVal>
            <c:numRef>
              <c:f>MoreData!$L$3:$L$14</c:f>
              <c:numCache>
                <c:formatCode>General</c:formatCode>
                <c:ptCount val="12"/>
                <c:pt idx="0">
                  <c:v>42.997999999999998</c:v>
                </c:pt>
                <c:pt idx="1">
                  <c:v>81.319000000000003</c:v>
                </c:pt>
                <c:pt idx="2">
                  <c:v>169.339</c:v>
                </c:pt>
                <c:pt idx="3">
                  <c:v>90.911000000000001</c:v>
                </c:pt>
                <c:pt idx="4">
                  <c:v>84.341999999999999</c:v>
                </c:pt>
                <c:pt idx="5">
                  <c:v>123.879</c:v>
                </c:pt>
                <c:pt idx="6">
                  <c:v>163.399</c:v>
                </c:pt>
                <c:pt idx="7">
                  <c:v>139.45699999999999</c:v>
                </c:pt>
                <c:pt idx="8">
                  <c:v>140.684</c:v>
                </c:pt>
                <c:pt idx="9">
                  <c:v>243.685</c:v>
                </c:pt>
                <c:pt idx="10">
                  <c:v>235.32599999999999</c:v>
                </c:pt>
                <c:pt idx="11">
                  <c:v>221.62100000000001</c:v>
                </c:pt>
              </c:numCache>
            </c:numRef>
          </c:yVal>
          <c:smooth val="0"/>
          <c:extLst>
            <c:ext xmlns:c16="http://schemas.microsoft.com/office/drawing/2014/chart" uri="{C3380CC4-5D6E-409C-BE32-E72D297353CC}">
              <c16:uniqueId val="{00000000-1A2B-A944-909A-2A5550E73846}"/>
            </c:ext>
          </c:extLst>
        </c:ser>
        <c:dLbls>
          <c:showLegendKey val="0"/>
          <c:showVal val="0"/>
          <c:showCatName val="0"/>
          <c:showSerName val="0"/>
          <c:showPercent val="0"/>
          <c:showBubbleSize val="0"/>
        </c:dLbls>
        <c:axId val="446584728"/>
        <c:axId val="446583416"/>
      </c:scatterChart>
      <c:valAx>
        <c:axId val="4465847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583416"/>
        <c:crosses val="autoZero"/>
        <c:crossBetween val="midCat"/>
      </c:valAx>
      <c:valAx>
        <c:axId val="446583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5847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078937007874016"/>
          <c:y val="0.15782407407407409"/>
          <c:w val="0.86672462817147855"/>
          <c:h val="0.77736111111111106"/>
        </c:manualLayout>
      </c:layout>
      <c:scatterChart>
        <c:scatterStyle val="lineMarker"/>
        <c:varyColors val="0"/>
        <c:ser>
          <c:idx val="0"/>
          <c:order val="0"/>
          <c:tx>
            <c:strRef>
              <c:f>MoreData!$L$24</c:f>
              <c:strCache>
                <c:ptCount val="1"/>
                <c:pt idx="0">
                  <c:v>Y: Density Change (%)</c:v>
                </c:pt>
              </c:strCache>
            </c:strRef>
          </c:tx>
          <c:spPr>
            <a:ln w="19050" cap="rnd">
              <a:noFill/>
              <a:round/>
            </a:ln>
            <a:effectLst/>
          </c:spPr>
          <c:marker>
            <c:symbol val="circle"/>
            <c:size val="5"/>
            <c:spPr>
              <a:solidFill>
                <a:schemeClr val="accent1"/>
              </a:solidFill>
              <a:ln w="9525">
                <a:solidFill>
                  <a:schemeClr val="tx1"/>
                </a:solidFill>
              </a:ln>
              <a:effectLst/>
            </c:spPr>
          </c:marker>
          <c:xVal>
            <c:numRef>
              <c:f>MoreData!$K$25:$K$43</c:f>
              <c:numCache>
                <c:formatCode>General</c:formatCode>
                <c:ptCount val="19"/>
                <c:pt idx="0">
                  <c:v>1.5937E-2</c:v>
                </c:pt>
                <c:pt idx="1">
                  <c:v>1.5939999999999999E-2</c:v>
                </c:pt>
                <c:pt idx="2">
                  <c:v>2.0670000000000001E-2</c:v>
                </c:pt>
                <c:pt idx="3">
                  <c:v>2.1000999999999999E-2</c:v>
                </c:pt>
                <c:pt idx="4">
                  <c:v>3.5982E-2</c:v>
                </c:pt>
                <c:pt idx="5">
                  <c:v>3.5983000000000001E-2</c:v>
                </c:pt>
                <c:pt idx="6">
                  <c:v>3.7885000000000002E-2</c:v>
                </c:pt>
                <c:pt idx="7">
                  <c:v>3.7886000000000003E-2</c:v>
                </c:pt>
                <c:pt idx="8">
                  <c:v>4.086E-2</c:v>
                </c:pt>
                <c:pt idx="9">
                  <c:v>4.1008999999999997E-2</c:v>
                </c:pt>
                <c:pt idx="10">
                  <c:v>4.2889999999999998E-2</c:v>
                </c:pt>
                <c:pt idx="11">
                  <c:v>4.6954000000000003E-2</c:v>
                </c:pt>
                <c:pt idx="12">
                  <c:v>4.7136999999999998E-2</c:v>
                </c:pt>
                <c:pt idx="13">
                  <c:v>5.6985000000000001E-2</c:v>
                </c:pt>
                <c:pt idx="14">
                  <c:v>5.7140000000000003E-2</c:v>
                </c:pt>
                <c:pt idx="15">
                  <c:v>5.9834999999999999E-2</c:v>
                </c:pt>
                <c:pt idx="16">
                  <c:v>7.4871999999999994E-2</c:v>
                </c:pt>
                <c:pt idx="17">
                  <c:v>8.8977000000000001E-2</c:v>
                </c:pt>
                <c:pt idx="18">
                  <c:v>8.8984999999999995E-2</c:v>
                </c:pt>
              </c:numCache>
            </c:numRef>
          </c:xVal>
          <c:yVal>
            <c:numRef>
              <c:f>MoreData!$L$25:$L$43</c:f>
              <c:numCache>
                <c:formatCode>General</c:formatCode>
                <c:ptCount val="19"/>
                <c:pt idx="0">
                  <c:v>-26.600999999999999</c:v>
                </c:pt>
                <c:pt idx="1">
                  <c:v>-50.999000000000002</c:v>
                </c:pt>
                <c:pt idx="2">
                  <c:v>-20.242000000000001</c:v>
                </c:pt>
                <c:pt idx="3">
                  <c:v>-84.950999999999993</c:v>
                </c:pt>
                <c:pt idx="4">
                  <c:v>-52.975000000000001</c:v>
                </c:pt>
                <c:pt idx="5">
                  <c:v>-60.66</c:v>
                </c:pt>
                <c:pt idx="6">
                  <c:v>-92.738</c:v>
                </c:pt>
                <c:pt idx="7">
                  <c:v>-42.54</c:v>
                </c:pt>
                <c:pt idx="8">
                  <c:v>-35.606000000000002</c:v>
                </c:pt>
                <c:pt idx="9">
                  <c:v>-64.290000000000006</c:v>
                </c:pt>
                <c:pt idx="10">
                  <c:v>-11.217000000000001</c:v>
                </c:pt>
                <c:pt idx="11">
                  <c:v>8.8249999999999993</c:v>
                </c:pt>
                <c:pt idx="12">
                  <c:v>-26.905000000000001</c:v>
                </c:pt>
                <c:pt idx="13">
                  <c:v>1.1279999999999999</c:v>
                </c:pt>
                <c:pt idx="14">
                  <c:v>-15.779</c:v>
                </c:pt>
                <c:pt idx="15">
                  <c:v>-27.611000000000001</c:v>
                </c:pt>
                <c:pt idx="16">
                  <c:v>44.875999999999998</c:v>
                </c:pt>
                <c:pt idx="17">
                  <c:v>-18.292000000000002</c:v>
                </c:pt>
                <c:pt idx="18">
                  <c:v>-10.515000000000001</c:v>
                </c:pt>
              </c:numCache>
            </c:numRef>
          </c:yVal>
          <c:smooth val="0"/>
          <c:extLst>
            <c:ext xmlns:c16="http://schemas.microsoft.com/office/drawing/2014/chart" uri="{C3380CC4-5D6E-409C-BE32-E72D297353CC}">
              <c16:uniqueId val="{00000000-1375-8848-9885-96D34166AF39}"/>
            </c:ext>
          </c:extLst>
        </c:ser>
        <c:dLbls>
          <c:showLegendKey val="0"/>
          <c:showVal val="0"/>
          <c:showCatName val="0"/>
          <c:showSerName val="0"/>
          <c:showPercent val="0"/>
          <c:showBubbleSize val="0"/>
        </c:dLbls>
        <c:axId val="488768992"/>
        <c:axId val="488769976"/>
      </c:scatterChart>
      <c:valAx>
        <c:axId val="4887689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769976"/>
        <c:crosses val="autoZero"/>
        <c:crossBetween val="midCat"/>
      </c:valAx>
      <c:valAx>
        <c:axId val="488769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7689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5.png"/><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120650</xdr:colOff>
      <xdr:row>1</xdr:row>
      <xdr:rowOff>25400</xdr:rowOff>
    </xdr:from>
    <xdr:to>
      <xdr:col>12</xdr:col>
      <xdr:colOff>69850</xdr:colOff>
      <xdr:row>16</xdr:row>
      <xdr:rowOff>101600</xdr:rowOff>
    </xdr:to>
    <xdr:graphicFrame macro="">
      <xdr:nvGraphicFramePr>
        <xdr:cNvPr id="2" name="Chart 1">
          <a:extLst>
            <a:ext uri="{FF2B5EF4-FFF2-40B4-BE49-F238E27FC236}">
              <a16:creationId xmlns:a16="http://schemas.microsoft.com/office/drawing/2014/main" id="{65EAFCF5-6C3D-9843-4F46-AEE2DD8A60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2</xdr:col>
      <xdr:colOff>57150</xdr:colOff>
      <xdr:row>35</xdr:row>
      <xdr:rowOff>44450</xdr:rowOff>
    </xdr:from>
    <xdr:ext cx="5715000" cy="3533775"/>
    <xdr:graphicFrame macro="">
      <xdr:nvGraphicFramePr>
        <xdr:cNvPr id="668579252" name="Chart 3" title="Chart">
          <a:extLst>
            <a:ext uri="{FF2B5EF4-FFF2-40B4-BE49-F238E27FC236}">
              <a16:creationId xmlns:a16="http://schemas.microsoft.com/office/drawing/2014/main" id="{00000000-0008-0000-0100-0000B4B5D9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xdr:col>
      <xdr:colOff>63500</xdr:colOff>
      <xdr:row>12</xdr:row>
      <xdr:rowOff>114300</xdr:rowOff>
    </xdr:from>
    <xdr:ext cx="5715000" cy="3533775"/>
    <xdr:graphicFrame macro="">
      <xdr:nvGraphicFramePr>
        <xdr:cNvPr id="1426902979" name="Chart 4" title="Chart">
          <a:extLst>
            <a:ext uri="{FF2B5EF4-FFF2-40B4-BE49-F238E27FC236}">
              <a16:creationId xmlns:a16="http://schemas.microsoft.com/office/drawing/2014/main" id="{00000000-0008-0000-0100-0000C3CF0C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editAs="oneCell">
    <xdr:from>
      <xdr:col>5</xdr:col>
      <xdr:colOff>50800</xdr:colOff>
      <xdr:row>21</xdr:row>
      <xdr:rowOff>76200</xdr:rowOff>
    </xdr:from>
    <xdr:to>
      <xdr:col>13</xdr:col>
      <xdr:colOff>600808</xdr:colOff>
      <xdr:row>39</xdr:row>
      <xdr:rowOff>76200</xdr:rowOff>
    </xdr:to>
    <xdr:pic>
      <xdr:nvPicPr>
        <xdr:cNvPr id="2" name="Picture 1">
          <a:extLst>
            <a:ext uri="{FF2B5EF4-FFF2-40B4-BE49-F238E27FC236}">
              <a16:creationId xmlns:a16="http://schemas.microsoft.com/office/drawing/2014/main" id="{D082D136-DEED-C5D7-2B5E-3A0BEE661931}"/>
            </a:ext>
          </a:extLst>
        </xdr:cNvPr>
        <xdr:cNvPicPr>
          <a:picLocks noChangeAspect="1"/>
        </xdr:cNvPicPr>
      </xdr:nvPicPr>
      <xdr:blipFill>
        <a:blip xmlns:r="http://schemas.openxmlformats.org/officeDocument/2006/relationships" r:embed="rId3"/>
        <a:stretch>
          <a:fillRect/>
        </a:stretch>
      </xdr:blipFill>
      <xdr:spPr>
        <a:xfrm>
          <a:off x="7556500" y="3810000"/>
          <a:ext cx="7166708" cy="3200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8</xdr:col>
      <xdr:colOff>438731</xdr:colOff>
      <xdr:row>22</xdr:row>
      <xdr:rowOff>84665</xdr:rowOff>
    </xdr:to>
    <xdr:pic>
      <xdr:nvPicPr>
        <xdr:cNvPr id="2" name="Picture 1">
          <a:extLst>
            <a:ext uri="{FF2B5EF4-FFF2-40B4-BE49-F238E27FC236}">
              <a16:creationId xmlns:a16="http://schemas.microsoft.com/office/drawing/2014/main" id="{1BAB18CF-0813-CC4C-A2F7-736326826CC5}"/>
            </a:ext>
          </a:extLst>
        </xdr:cNvPr>
        <xdr:cNvPicPr>
          <a:picLocks noChangeAspect="1"/>
        </xdr:cNvPicPr>
      </xdr:nvPicPr>
      <xdr:blipFill>
        <a:blip xmlns:r="http://schemas.openxmlformats.org/officeDocument/2006/relationships" r:embed="rId1"/>
        <a:stretch>
          <a:fillRect/>
        </a:stretch>
      </xdr:blipFill>
      <xdr:spPr>
        <a:xfrm>
          <a:off x="9664700" y="0"/>
          <a:ext cx="5391731" cy="4275665"/>
        </a:xfrm>
        <a:prstGeom prst="rect">
          <a:avLst/>
        </a:prstGeom>
      </xdr:spPr>
    </xdr:pic>
    <xdr:clientData/>
  </xdr:twoCellAnchor>
  <xdr:twoCellAnchor editAs="oneCell">
    <xdr:from>
      <xdr:col>3</xdr:col>
      <xdr:colOff>231322</xdr:colOff>
      <xdr:row>25</xdr:row>
      <xdr:rowOff>0</xdr:rowOff>
    </xdr:from>
    <xdr:to>
      <xdr:col>7</xdr:col>
      <xdr:colOff>671152</xdr:colOff>
      <xdr:row>59</xdr:row>
      <xdr:rowOff>10865</xdr:rowOff>
    </xdr:to>
    <xdr:pic>
      <xdr:nvPicPr>
        <xdr:cNvPr id="3" name="Picture 2">
          <a:extLst>
            <a:ext uri="{FF2B5EF4-FFF2-40B4-BE49-F238E27FC236}">
              <a16:creationId xmlns:a16="http://schemas.microsoft.com/office/drawing/2014/main" id="{B4FAA510-340E-2945-BE19-0F1343FF894E}"/>
            </a:ext>
          </a:extLst>
        </xdr:cNvPr>
        <xdr:cNvPicPr>
          <a:picLocks noChangeAspect="1"/>
        </xdr:cNvPicPr>
      </xdr:nvPicPr>
      <xdr:blipFill>
        <a:blip xmlns:r="http://schemas.openxmlformats.org/officeDocument/2006/relationships" r:embed="rId2"/>
        <a:stretch>
          <a:fillRect/>
        </a:stretch>
      </xdr:blipFill>
      <xdr:spPr>
        <a:xfrm>
          <a:off x="10569122" y="5219700"/>
          <a:ext cx="3818030" cy="6487865"/>
        </a:xfrm>
        <a:prstGeom prst="rect">
          <a:avLst/>
        </a:prstGeom>
      </xdr:spPr>
    </xdr:pic>
    <xdr:clientData/>
  </xdr:twoCellAnchor>
  <xdr:twoCellAnchor editAs="oneCell">
    <xdr:from>
      <xdr:col>2</xdr:col>
      <xdr:colOff>0</xdr:colOff>
      <xdr:row>60</xdr:row>
      <xdr:rowOff>0</xdr:rowOff>
    </xdr:from>
    <xdr:to>
      <xdr:col>8</xdr:col>
      <xdr:colOff>303549</xdr:colOff>
      <xdr:row>84</xdr:row>
      <xdr:rowOff>81618</xdr:rowOff>
    </xdr:to>
    <xdr:pic>
      <xdr:nvPicPr>
        <xdr:cNvPr id="4" name="Picture 3">
          <a:extLst>
            <a:ext uri="{FF2B5EF4-FFF2-40B4-BE49-F238E27FC236}">
              <a16:creationId xmlns:a16="http://schemas.microsoft.com/office/drawing/2014/main" id="{3A4F67DC-AB0F-934F-89AD-5E81F33EA591}"/>
            </a:ext>
          </a:extLst>
        </xdr:cNvPr>
        <xdr:cNvPicPr>
          <a:picLocks noChangeAspect="1"/>
        </xdr:cNvPicPr>
      </xdr:nvPicPr>
      <xdr:blipFill>
        <a:blip xmlns:r="http://schemas.openxmlformats.org/officeDocument/2006/relationships" r:embed="rId3"/>
        <a:stretch>
          <a:fillRect/>
        </a:stretch>
      </xdr:blipFill>
      <xdr:spPr>
        <a:xfrm>
          <a:off x="9664700" y="12598400"/>
          <a:ext cx="5256549" cy="4653618"/>
        </a:xfrm>
        <a:prstGeom prst="rect">
          <a:avLst/>
        </a:prstGeom>
      </xdr:spPr>
    </xdr:pic>
    <xdr:clientData/>
  </xdr:twoCellAnchor>
  <xdr:twoCellAnchor>
    <xdr:from>
      <xdr:col>12</xdr:col>
      <xdr:colOff>1340303</xdr:colOff>
      <xdr:row>0</xdr:row>
      <xdr:rowOff>342900</xdr:rowOff>
    </xdr:from>
    <xdr:to>
      <xdr:col>16</xdr:col>
      <xdr:colOff>102053</xdr:colOff>
      <xdr:row>15</xdr:row>
      <xdr:rowOff>38100</xdr:rowOff>
    </xdr:to>
    <xdr:graphicFrame macro="">
      <xdr:nvGraphicFramePr>
        <xdr:cNvPr id="5" name="Chart 4">
          <a:extLst>
            <a:ext uri="{FF2B5EF4-FFF2-40B4-BE49-F238E27FC236}">
              <a16:creationId xmlns:a16="http://schemas.microsoft.com/office/drawing/2014/main" id="{044C8D1D-C7A3-E847-A417-74503A3134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374195</xdr:colOff>
      <xdr:row>25</xdr:row>
      <xdr:rowOff>27213</xdr:rowOff>
    </xdr:from>
    <xdr:to>
      <xdr:col>16</xdr:col>
      <xdr:colOff>136071</xdr:colOff>
      <xdr:row>38</xdr:row>
      <xdr:rowOff>24492</xdr:rowOff>
    </xdr:to>
    <xdr:graphicFrame macro="">
      <xdr:nvGraphicFramePr>
        <xdr:cNvPr id="9" name="Chart 8">
          <a:extLst>
            <a:ext uri="{FF2B5EF4-FFF2-40B4-BE49-F238E27FC236}">
              <a16:creationId xmlns:a16="http://schemas.microsoft.com/office/drawing/2014/main" id="{AE5B979D-5459-944D-A06A-69EE4C0AB2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33</xdr:row>
      <xdr:rowOff>27214</xdr:rowOff>
    </xdr:from>
    <xdr:to>
      <xdr:col>1</xdr:col>
      <xdr:colOff>5334421</xdr:colOff>
      <xdr:row>77</xdr:row>
      <xdr:rowOff>181679</xdr:rowOff>
    </xdr:to>
    <xdr:pic>
      <xdr:nvPicPr>
        <xdr:cNvPr id="10" name="Picture 9">
          <a:extLst>
            <a:ext uri="{FF2B5EF4-FFF2-40B4-BE49-F238E27FC236}">
              <a16:creationId xmlns:a16="http://schemas.microsoft.com/office/drawing/2014/main" id="{31AA506B-3E03-0545-892E-467A828FCAB9}"/>
            </a:ext>
          </a:extLst>
        </xdr:cNvPr>
        <xdr:cNvPicPr>
          <a:picLocks noChangeAspect="1"/>
        </xdr:cNvPicPr>
      </xdr:nvPicPr>
      <xdr:blipFill>
        <a:blip xmlns:r="http://schemas.openxmlformats.org/officeDocument/2006/relationships" r:embed="rId6"/>
        <a:stretch>
          <a:fillRect/>
        </a:stretch>
      </xdr:blipFill>
      <xdr:spPr>
        <a:xfrm>
          <a:off x="0" y="7482114"/>
          <a:ext cx="8484021" cy="85364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Matt/Library/Containers/com.microsoft.Excel/Data/Library/Application%20Support/Microsoft/FlowDatabase-2024-04-19%20JULY%202024%20(version%201).xlsb" TargetMode="External"/><Relationship Id="rId1" Type="http://schemas.openxmlformats.org/officeDocument/2006/relationships/externalLinkPath" Target="/Users/Matt/Library/Containers/com.microsoft.Excel/Data/Library/Application%20Support/Microsoft/FlowDatabase-2024-04-19%20JULY%202024%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mith 2000"/>
      <sheetName val="Vadas et al. 2016"/>
      <sheetName val="Ovidio et al. 2008"/>
      <sheetName val="Nuhfer et al. 2017"/>
      <sheetName val="Jowett and Biggs 2006"/>
      <sheetName val="Koljonen et al. 2013"/>
      <sheetName val="Cunjak et al. 2013"/>
      <sheetName val="Grantham et al. 2012"/>
      <sheetName val="Arthaud et al. 2010"/>
      <sheetName val="Hvidsten et al. 2015"/>
      <sheetName val="Mitro et al. 2003"/>
      <sheetName val="Neuswanger et al. 2015 - Chena"/>
      <sheetName val="Neuswanger et al. 2015 - Salcha"/>
      <sheetName val="Warkentin et al. 2022"/>
      <sheetName val="Cheakamus WUP"/>
      <sheetName val="Jordan River WUP"/>
      <sheetName val="Campbell River WUP"/>
      <sheetName val="Puntledge River WUP"/>
      <sheetName val="Wilding et al 2013"/>
      <sheetName val="Rosenfeld et al. 2016"/>
      <sheetName val="Wilding and Poff 2009"/>
      <sheetName val="Hocking et al 2021"/>
      <sheetName val="Slope Data"/>
    </sheetNames>
    <sheetDataSet>
      <sheetData sheetId="0"/>
      <sheetData sheetId="1"/>
      <sheetData sheetId="2"/>
      <sheetData sheetId="3"/>
      <sheetData sheetId="4"/>
      <sheetData sheetId="5"/>
      <sheetData sheetId="6">
        <row r="3">
          <cell r="K3">
            <v>1.5648</v>
          </cell>
          <cell r="L3">
            <v>42.997999999999998</v>
          </cell>
        </row>
        <row r="4">
          <cell r="K4">
            <v>1.6331</v>
          </cell>
          <cell r="L4">
            <v>81.319000000000003</v>
          </cell>
        </row>
        <row r="5">
          <cell r="K5">
            <v>1.8209</v>
          </cell>
          <cell r="L5">
            <v>169.339</v>
          </cell>
        </row>
        <row r="6">
          <cell r="K6">
            <v>2.1431</v>
          </cell>
          <cell r="L6">
            <v>90.911000000000001</v>
          </cell>
        </row>
        <row r="7">
          <cell r="K7">
            <v>2.8654000000000002</v>
          </cell>
          <cell r="L7">
            <v>84.341999999999999</v>
          </cell>
        </row>
        <row r="8">
          <cell r="K8">
            <v>3.7157</v>
          </cell>
          <cell r="L8">
            <v>123.879</v>
          </cell>
        </row>
        <row r="9">
          <cell r="K9">
            <v>3.8094999999999999</v>
          </cell>
          <cell r="L9">
            <v>163.399</v>
          </cell>
        </row>
        <row r="10">
          <cell r="K10">
            <v>4.1577999999999999</v>
          </cell>
          <cell r="L10">
            <v>139.45699999999999</v>
          </cell>
        </row>
        <row r="11">
          <cell r="K11">
            <v>5.3986000000000001</v>
          </cell>
          <cell r="L11">
            <v>140.684</v>
          </cell>
        </row>
        <row r="12">
          <cell r="K12">
            <v>6.1303999999999998</v>
          </cell>
          <cell r="L12">
            <v>243.685</v>
          </cell>
        </row>
        <row r="13">
          <cell r="K13">
            <v>7.1246999999999998</v>
          </cell>
          <cell r="L13">
            <v>235.32599999999999</v>
          </cell>
        </row>
        <row r="14">
          <cell r="K14">
            <v>9.8950999999999993</v>
          </cell>
          <cell r="L14">
            <v>221.62100000000001</v>
          </cell>
        </row>
        <row r="26">
          <cell r="L26" t="str">
            <v>Egg Survival</v>
          </cell>
          <cell r="N26" t="str">
            <v>Juvenile Density Change (%)</v>
          </cell>
          <cell r="P26" t="str">
            <v>Smolt Total</v>
          </cell>
        </row>
        <row r="27">
          <cell r="K27">
            <v>0.16096099999999999</v>
          </cell>
          <cell r="L27">
            <v>0.17116999999999999</v>
          </cell>
          <cell r="M27">
            <v>0.16037899999999999</v>
          </cell>
          <cell r="N27">
            <v>-67.070999999999998</v>
          </cell>
          <cell r="O27">
            <v>0.161965</v>
          </cell>
          <cell r="P27">
            <v>1671.79</v>
          </cell>
        </row>
        <row r="28">
          <cell r="K28">
            <v>0.163913</v>
          </cell>
          <cell r="L28">
            <v>0.18518999999999999</v>
          </cell>
          <cell r="M28">
            <v>0.161608</v>
          </cell>
          <cell r="N28">
            <v>-73.712999999999994</v>
          </cell>
          <cell r="O28">
            <v>0.164238</v>
          </cell>
          <cell r="P28">
            <v>1037.28</v>
          </cell>
        </row>
        <row r="29">
          <cell r="K29">
            <v>0.21784400000000001</v>
          </cell>
          <cell r="L29">
            <v>0.17199</v>
          </cell>
          <cell r="M29">
            <v>0.20293700000000001</v>
          </cell>
          <cell r="N29">
            <v>-64.093000000000004</v>
          </cell>
          <cell r="O29">
            <v>0.20479700000000001</v>
          </cell>
          <cell r="P29">
            <v>1232.01</v>
          </cell>
        </row>
        <row r="30">
          <cell r="K30">
            <v>0.35128599999999999</v>
          </cell>
          <cell r="L30">
            <v>0.26145000000000002</v>
          </cell>
          <cell r="M30">
            <v>0.21854599999999999</v>
          </cell>
          <cell r="N30">
            <v>-73.989000000000004</v>
          </cell>
          <cell r="O30">
            <v>0.219579</v>
          </cell>
          <cell r="P30">
            <v>943.02</v>
          </cell>
        </row>
        <row r="31">
          <cell r="K31">
            <v>0.377191</v>
          </cell>
          <cell r="L31">
            <v>0.1399</v>
          </cell>
          <cell r="M31">
            <v>0.23675299999999999</v>
          </cell>
          <cell r="N31">
            <v>-55.828000000000003</v>
          </cell>
          <cell r="O31">
            <v>0.235237</v>
          </cell>
          <cell r="P31">
            <v>1590.08</v>
          </cell>
        </row>
        <row r="32">
          <cell r="K32">
            <v>0.39491300000000001</v>
          </cell>
          <cell r="L32">
            <v>0.23799000000000001</v>
          </cell>
          <cell r="M32">
            <v>0.37947500000000001</v>
          </cell>
          <cell r="N32">
            <v>-37.408000000000001</v>
          </cell>
          <cell r="O32">
            <v>0.24219299999999999</v>
          </cell>
          <cell r="P32">
            <v>1005.83</v>
          </cell>
        </row>
        <row r="33">
          <cell r="K33">
            <v>0.46990599999999999</v>
          </cell>
          <cell r="L33">
            <v>0.19112000000000001</v>
          </cell>
          <cell r="M33">
            <v>0.396343</v>
          </cell>
          <cell r="N33">
            <v>-44.863999999999997</v>
          </cell>
          <cell r="O33">
            <v>0.24457799999999999</v>
          </cell>
          <cell r="P33">
            <v>1451.87</v>
          </cell>
        </row>
        <row r="34">
          <cell r="K34">
            <v>0.474831</v>
          </cell>
          <cell r="L34">
            <v>0.22195000000000001</v>
          </cell>
          <cell r="M34">
            <v>0.46829100000000001</v>
          </cell>
          <cell r="N34">
            <v>-47.04</v>
          </cell>
          <cell r="O34">
            <v>0.27588200000000002</v>
          </cell>
          <cell r="P34">
            <v>2620.36</v>
          </cell>
        </row>
        <row r="35">
          <cell r="K35">
            <v>0.48486299999999999</v>
          </cell>
          <cell r="L35">
            <v>0.54154999999999998</v>
          </cell>
          <cell r="M35">
            <v>0.47514899999999999</v>
          </cell>
          <cell r="N35">
            <v>-54.36</v>
          </cell>
          <cell r="O35">
            <v>0.28661500000000001</v>
          </cell>
          <cell r="P35">
            <v>861.32</v>
          </cell>
        </row>
        <row r="36">
          <cell r="K36">
            <v>0.55750100000000002</v>
          </cell>
          <cell r="L36">
            <v>0.63300000000000001</v>
          </cell>
          <cell r="M36">
            <v>0.48768400000000001</v>
          </cell>
          <cell r="N36">
            <v>-48.262</v>
          </cell>
          <cell r="O36">
            <v>0.35153800000000002</v>
          </cell>
          <cell r="P36">
            <v>2978.41</v>
          </cell>
        </row>
        <row r="37">
          <cell r="M37">
            <v>0.55787600000000004</v>
          </cell>
          <cell r="N37">
            <v>-14.653</v>
          </cell>
          <cell r="O37">
            <v>0.37781100000000001</v>
          </cell>
          <cell r="P37">
            <v>716.78</v>
          </cell>
        </row>
        <row r="38">
          <cell r="O38">
            <v>0.39576</v>
          </cell>
          <cell r="P38">
            <v>892.68</v>
          </cell>
        </row>
        <row r="39">
          <cell r="O39">
            <v>0.471443</v>
          </cell>
          <cell r="P39">
            <v>1514.59</v>
          </cell>
        </row>
        <row r="40">
          <cell r="O40">
            <v>0.47609899999999999</v>
          </cell>
          <cell r="P40">
            <v>1300.99</v>
          </cell>
        </row>
        <row r="41">
          <cell r="O41">
            <v>0.48625600000000002</v>
          </cell>
          <cell r="P41">
            <v>1520.86</v>
          </cell>
        </row>
        <row r="42">
          <cell r="O42">
            <v>0.554925</v>
          </cell>
          <cell r="P42">
            <v>2155.34</v>
          </cell>
        </row>
        <row r="43">
          <cell r="O43">
            <v>0.64064900000000002</v>
          </cell>
          <cell r="P43">
            <v>1866.32</v>
          </cell>
        </row>
        <row r="61">
          <cell r="L61" t="str">
            <v>Y: Density Change (%)</v>
          </cell>
        </row>
        <row r="62">
          <cell r="K62">
            <v>1.5937E-2</v>
          </cell>
          <cell r="L62">
            <v>-26.600999999999999</v>
          </cell>
        </row>
        <row r="63">
          <cell r="K63">
            <v>1.5939999999999999E-2</v>
          </cell>
          <cell r="L63">
            <v>-50.999000000000002</v>
          </cell>
        </row>
        <row r="64">
          <cell r="K64">
            <v>2.0670000000000001E-2</v>
          </cell>
          <cell r="L64">
            <v>-20.242000000000001</v>
          </cell>
        </row>
        <row r="65">
          <cell r="K65">
            <v>2.1000999999999999E-2</v>
          </cell>
          <cell r="L65">
            <v>-84.950999999999993</v>
          </cell>
        </row>
        <row r="66">
          <cell r="K66">
            <v>3.5982E-2</v>
          </cell>
          <cell r="L66">
            <v>-52.975000000000001</v>
          </cell>
        </row>
        <row r="67">
          <cell r="K67">
            <v>3.5983000000000001E-2</v>
          </cell>
          <cell r="L67">
            <v>-60.66</v>
          </cell>
        </row>
        <row r="68">
          <cell r="K68">
            <v>3.7885000000000002E-2</v>
          </cell>
          <cell r="L68">
            <v>-92.738</v>
          </cell>
        </row>
        <row r="69">
          <cell r="K69">
            <v>3.7886000000000003E-2</v>
          </cell>
          <cell r="L69">
            <v>-42.54</v>
          </cell>
        </row>
        <row r="70">
          <cell r="K70">
            <v>4.086E-2</v>
          </cell>
          <cell r="L70">
            <v>-35.606000000000002</v>
          </cell>
        </row>
        <row r="71">
          <cell r="K71">
            <v>4.1008999999999997E-2</v>
          </cell>
          <cell r="L71">
            <v>-64.290000000000006</v>
          </cell>
        </row>
        <row r="72">
          <cell r="K72">
            <v>4.2889999999999998E-2</v>
          </cell>
          <cell r="L72">
            <v>-11.217000000000001</v>
          </cell>
        </row>
        <row r="73">
          <cell r="K73">
            <v>4.6954000000000003E-2</v>
          </cell>
          <cell r="L73">
            <v>8.8249999999999993</v>
          </cell>
        </row>
        <row r="74">
          <cell r="K74">
            <v>4.7136999999999998E-2</v>
          </cell>
          <cell r="L74">
            <v>-26.905000000000001</v>
          </cell>
        </row>
        <row r="75">
          <cell r="K75">
            <v>5.6985000000000001E-2</v>
          </cell>
          <cell r="L75">
            <v>1.1279999999999999</v>
          </cell>
        </row>
        <row r="76">
          <cell r="K76">
            <v>5.7140000000000003E-2</v>
          </cell>
          <cell r="L76">
            <v>-15.779</v>
          </cell>
        </row>
        <row r="77">
          <cell r="K77">
            <v>5.9834999999999999E-2</v>
          </cell>
          <cell r="L77">
            <v>-27.611000000000001</v>
          </cell>
        </row>
        <row r="78">
          <cell r="K78">
            <v>7.4871999999999994E-2</v>
          </cell>
          <cell r="L78">
            <v>44.875999999999998</v>
          </cell>
        </row>
        <row r="79">
          <cell r="K79">
            <v>8.8977000000000001E-2</v>
          </cell>
          <cell r="L79">
            <v>-18.292000000000002</v>
          </cell>
        </row>
        <row r="80">
          <cell r="K80">
            <v>8.8984999999999995E-2</v>
          </cell>
          <cell r="L80">
            <v>-10.515000000000001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0"/>
  <sheetViews>
    <sheetView tabSelected="1" workbookViewId="0">
      <selection activeCell="H26" sqref="H26"/>
    </sheetView>
  </sheetViews>
  <sheetFormatPr baseColWidth="10" defaultColWidth="14.5" defaultRowHeight="15" customHeight="1" x14ac:dyDescent="0.2"/>
  <cols>
    <col min="1" max="1" width="15.83203125" customWidth="1"/>
    <col min="2" max="2" width="15.1640625" customWidth="1"/>
    <col min="3" max="26" width="8.6640625" customWidth="1"/>
  </cols>
  <sheetData>
    <row r="1" spans="1:6" ht="14.25" customHeight="1" x14ac:dyDescent="0.2">
      <c r="A1" s="1" t="s">
        <v>0</v>
      </c>
      <c r="B1" s="1" t="s">
        <v>1</v>
      </c>
      <c r="C1" s="1" t="s">
        <v>2</v>
      </c>
      <c r="D1" s="1" t="s">
        <v>3</v>
      </c>
      <c r="E1" s="1" t="s">
        <v>4</v>
      </c>
      <c r="F1" s="2"/>
    </row>
    <row r="2" spans="1:6" ht="14.25" customHeight="1" x14ac:dyDescent="0.2">
      <c r="A2" s="15">
        <v>2.4518461540000001</v>
      </c>
      <c r="B2" s="15">
        <v>30.635386154420001</v>
      </c>
      <c r="C2" s="3">
        <v>0</v>
      </c>
      <c r="D2" s="3">
        <v>0</v>
      </c>
      <c r="E2" s="3">
        <v>100</v>
      </c>
    </row>
    <row r="3" spans="1:6" ht="14.25" customHeight="1" x14ac:dyDescent="0.2">
      <c r="A3" s="15">
        <v>2.4523076920000002</v>
      </c>
      <c r="B3" s="15">
        <v>30.637107691160004</v>
      </c>
      <c r="C3" s="3">
        <v>0</v>
      </c>
      <c r="D3" s="3">
        <v>0</v>
      </c>
      <c r="E3" s="3">
        <v>100</v>
      </c>
    </row>
    <row r="4" spans="1:6" ht="14.25" customHeight="1" x14ac:dyDescent="0.2">
      <c r="A4" s="15">
        <v>3.18</v>
      </c>
      <c r="B4" s="15">
        <v>33.351400000000005</v>
      </c>
      <c r="C4" s="3">
        <v>0</v>
      </c>
      <c r="D4" s="3">
        <v>0</v>
      </c>
      <c r="E4" s="3">
        <v>100</v>
      </c>
    </row>
    <row r="5" spans="1:6" ht="14.25" customHeight="1" x14ac:dyDescent="0.2">
      <c r="A5" s="15">
        <v>3.2309230769999999</v>
      </c>
      <c r="B5" s="15">
        <v>33.541343077210001</v>
      </c>
      <c r="C5" s="3">
        <v>0</v>
      </c>
      <c r="D5" s="3">
        <v>0</v>
      </c>
      <c r="E5" s="3">
        <v>100</v>
      </c>
    </row>
    <row r="6" spans="1:6" ht="14.25" customHeight="1" x14ac:dyDescent="0.2">
      <c r="A6" s="15">
        <v>5.5356923079999998</v>
      </c>
      <c r="B6" s="15">
        <v>42.138132308840007</v>
      </c>
      <c r="C6" s="3">
        <v>0</v>
      </c>
      <c r="D6" s="3">
        <v>0</v>
      </c>
      <c r="E6" s="3">
        <v>100</v>
      </c>
    </row>
    <row r="7" spans="1:6" ht="14.25" customHeight="1" x14ac:dyDescent="0.2">
      <c r="A7" s="15">
        <v>5.5358461539999997</v>
      </c>
      <c r="B7" s="15">
        <v>42.138706154419999</v>
      </c>
      <c r="C7" s="3">
        <v>0</v>
      </c>
      <c r="D7" s="3">
        <v>0</v>
      </c>
      <c r="E7" s="3">
        <v>100</v>
      </c>
    </row>
    <row r="8" spans="1:6" ht="14.25" customHeight="1" x14ac:dyDescent="0.2">
      <c r="A8" s="15">
        <v>5.828461538</v>
      </c>
      <c r="B8" s="15">
        <v>43.230161536739999</v>
      </c>
      <c r="C8" s="3">
        <v>0</v>
      </c>
      <c r="D8" s="3">
        <v>0</v>
      </c>
      <c r="E8" s="3">
        <v>100</v>
      </c>
    </row>
    <row r="9" spans="1:6" ht="14.25" customHeight="1" x14ac:dyDescent="0.2">
      <c r="A9" s="15">
        <v>5.828615385</v>
      </c>
      <c r="B9" s="15">
        <v>43.23073538605</v>
      </c>
      <c r="C9" s="3">
        <v>0</v>
      </c>
      <c r="D9" s="3">
        <v>0</v>
      </c>
      <c r="E9" s="3">
        <v>100</v>
      </c>
    </row>
    <row r="10" spans="1:6" ht="14.25" customHeight="1" x14ac:dyDescent="0.2">
      <c r="A10" s="15">
        <v>6.2861538460000004</v>
      </c>
      <c r="B10" s="15">
        <v>44.937353845580006</v>
      </c>
      <c r="C10" s="3">
        <v>0</v>
      </c>
      <c r="D10" s="3">
        <v>0</v>
      </c>
      <c r="E10" s="3">
        <v>100</v>
      </c>
    </row>
    <row r="11" spans="1:6" ht="14.25" customHeight="1" x14ac:dyDescent="0.2">
      <c r="A11" s="15">
        <v>6.3090769230000001</v>
      </c>
      <c r="B11" s="15">
        <v>45.022856922789998</v>
      </c>
      <c r="C11" s="3">
        <v>0</v>
      </c>
      <c r="D11" s="3">
        <v>0</v>
      </c>
      <c r="E11" s="3">
        <v>100</v>
      </c>
    </row>
    <row r="12" spans="1:6" ht="14.25" customHeight="1" x14ac:dyDescent="0.2">
      <c r="A12" s="15">
        <v>6.5984615379999996</v>
      </c>
      <c r="B12" s="15">
        <v>46.102261536739995</v>
      </c>
      <c r="C12" s="3">
        <v>0</v>
      </c>
      <c r="D12" s="3">
        <v>0</v>
      </c>
      <c r="E12" s="3">
        <v>100</v>
      </c>
    </row>
    <row r="13" spans="1:6" ht="14.25" customHeight="1" x14ac:dyDescent="0.2">
      <c r="A13" s="15">
        <v>7.2236923080000004</v>
      </c>
      <c r="B13" s="15">
        <v>48.434372308840004</v>
      </c>
      <c r="C13" s="3">
        <v>0</v>
      </c>
      <c r="D13" s="3">
        <v>0</v>
      </c>
      <c r="E13" s="3">
        <v>100</v>
      </c>
    </row>
    <row r="14" spans="1:6" ht="14.25" customHeight="1" x14ac:dyDescent="0.2">
      <c r="A14" s="15">
        <v>7.2518461539999999</v>
      </c>
      <c r="B14" s="15">
        <v>48.539386154420008</v>
      </c>
      <c r="C14" s="3">
        <v>0</v>
      </c>
      <c r="D14" s="3">
        <v>0</v>
      </c>
      <c r="E14" s="3">
        <v>100</v>
      </c>
    </row>
    <row r="15" spans="1:6" ht="14.25" customHeight="1" x14ac:dyDescent="0.2">
      <c r="A15" s="15">
        <v>8.7669230769999995</v>
      </c>
      <c r="B15" s="15">
        <v>54.190623077209999</v>
      </c>
      <c r="C15" s="3">
        <v>0</v>
      </c>
      <c r="D15" s="3">
        <v>0</v>
      </c>
      <c r="E15" s="3">
        <v>100</v>
      </c>
    </row>
    <row r="16" spans="1:6" ht="14.25" customHeight="1" x14ac:dyDescent="0.2">
      <c r="A16" s="15">
        <v>8.7907692310000005</v>
      </c>
      <c r="B16" s="15">
        <v>54.279569231629999</v>
      </c>
      <c r="C16" s="3">
        <v>0</v>
      </c>
      <c r="D16" s="3">
        <v>0</v>
      </c>
      <c r="E16" s="3">
        <v>100</v>
      </c>
    </row>
    <row r="17" spans="1:5" ht="14.25" customHeight="1" x14ac:dyDescent="0.2">
      <c r="A17" s="15">
        <v>9.2053846149999998</v>
      </c>
      <c r="B17" s="15">
        <v>55.826084613950002</v>
      </c>
      <c r="C17" s="3">
        <v>0</v>
      </c>
      <c r="D17" s="3">
        <v>0</v>
      </c>
      <c r="E17" s="3">
        <v>100</v>
      </c>
    </row>
    <row r="18" spans="1:5" ht="14.25" customHeight="1" x14ac:dyDescent="0.2">
      <c r="A18" s="15">
        <v>11.51876923</v>
      </c>
      <c r="B18" s="15">
        <v>64.455009227900007</v>
      </c>
      <c r="C18" s="3">
        <v>0</v>
      </c>
      <c r="D18" s="3">
        <v>0</v>
      </c>
      <c r="E18" s="3">
        <v>100</v>
      </c>
    </row>
    <row r="19" spans="1:5" ht="14.25" customHeight="1" x14ac:dyDescent="0.2">
      <c r="A19" s="15">
        <v>13.68876923</v>
      </c>
      <c r="B19" s="15">
        <v>72.549109227900004</v>
      </c>
      <c r="C19" s="3">
        <v>0</v>
      </c>
      <c r="D19" s="3">
        <v>0</v>
      </c>
      <c r="E19" s="3">
        <v>100</v>
      </c>
    </row>
    <row r="20" spans="1:5" ht="14.25" customHeight="1" x14ac:dyDescent="0.2">
      <c r="A20" s="15">
        <v>13.69</v>
      </c>
      <c r="B20" s="15">
        <v>72.553699999999992</v>
      </c>
      <c r="C20" s="3">
        <v>0</v>
      </c>
      <c r="D20" s="3">
        <v>0</v>
      </c>
      <c r="E20" s="3">
        <v>100</v>
      </c>
    </row>
    <row r="21" spans="1:5" ht="14.25" customHeight="1" x14ac:dyDescent="0.2"/>
    <row r="22" spans="1:5" ht="14.25" customHeight="1" x14ac:dyDescent="0.2"/>
    <row r="23" spans="1:5" ht="14.25" customHeight="1" x14ac:dyDescent="0.2"/>
    <row r="24" spans="1:5" ht="14.25" customHeight="1" x14ac:dyDescent="0.2"/>
    <row r="25" spans="1:5" ht="14.25" customHeight="1" x14ac:dyDescent="0.2"/>
    <row r="26" spans="1:5" ht="14.25" customHeight="1" x14ac:dyDescent="0.2"/>
    <row r="27" spans="1:5" ht="14.25" customHeight="1" x14ac:dyDescent="0.2"/>
    <row r="28" spans="1:5" ht="14.25" customHeight="1" x14ac:dyDescent="0.2"/>
    <row r="29" spans="1:5" ht="14.25" customHeight="1" x14ac:dyDescent="0.2"/>
    <row r="30" spans="1:5" ht="14.25" customHeight="1" x14ac:dyDescent="0.2"/>
    <row r="31" spans="1:5" ht="14.25" customHeight="1" x14ac:dyDescent="0.2"/>
    <row r="32" spans="1:5"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1:N1000"/>
  <sheetViews>
    <sheetView zoomScale="75" workbookViewId="0">
      <selection activeCell="F48" sqref="F48"/>
    </sheetView>
  </sheetViews>
  <sheetFormatPr baseColWidth="10" defaultColWidth="14.5" defaultRowHeight="15" customHeight="1" x14ac:dyDescent="0.2"/>
  <cols>
    <col min="1" max="3" width="8.6640625" customWidth="1"/>
    <col min="4" max="4" width="30.83203125" customWidth="1"/>
    <col min="5" max="5" width="41.6640625" customWidth="1"/>
    <col min="6" max="9" width="8.6640625" customWidth="1"/>
    <col min="10" max="10" width="12.1640625" customWidth="1"/>
    <col min="11" max="11" width="16.83203125" customWidth="1"/>
    <col min="13" max="26" width="8.6640625" customWidth="1"/>
  </cols>
  <sheetData>
    <row r="1" spans="4:14" ht="14.25" customHeight="1" x14ac:dyDescent="0.2">
      <c r="G1" s="5" t="s">
        <v>6</v>
      </c>
      <c r="H1" s="5" t="s">
        <v>7</v>
      </c>
      <c r="I1" s="5" t="s">
        <v>8</v>
      </c>
      <c r="J1" s="4" t="s">
        <v>9</v>
      </c>
      <c r="K1" s="4" t="s">
        <v>29</v>
      </c>
      <c r="L1" s="4" t="s">
        <v>0</v>
      </c>
      <c r="M1" s="4" t="s">
        <v>5</v>
      </c>
      <c r="N1" s="4" t="s">
        <v>82</v>
      </c>
    </row>
    <row r="2" spans="4:14" ht="14.25" customHeight="1" x14ac:dyDescent="0.2">
      <c r="D2" s="6" t="s">
        <v>10</v>
      </c>
      <c r="E2" s="7" t="s">
        <v>78</v>
      </c>
      <c r="G2">
        <v>12</v>
      </c>
      <c r="H2" t="s">
        <v>81</v>
      </c>
      <c r="I2" t="s">
        <v>34</v>
      </c>
      <c r="J2" s="13">
        <v>1.5937E-2</v>
      </c>
      <c r="K2" s="14">
        <v>0.31135855800000001</v>
      </c>
      <c r="L2" s="15">
        <v>2.4518461540000001</v>
      </c>
      <c r="M2" s="16">
        <v>0.50663325879999999</v>
      </c>
      <c r="N2">
        <f>(0.0373)*L2+0.2149</f>
        <v>0.30635386154420002</v>
      </c>
    </row>
    <row r="3" spans="4:14" ht="14.25" customHeight="1" x14ac:dyDescent="0.2">
      <c r="D3" s="8" t="s">
        <v>11</v>
      </c>
      <c r="E3" s="9" t="s">
        <v>77</v>
      </c>
      <c r="G3">
        <v>12</v>
      </c>
      <c r="H3" t="s">
        <v>81</v>
      </c>
      <c r="I3" t="s">
        <v>34</v>
      </c>
      <c r="J3" s="13">
        <v>1.5939999999999999E-2</v>
      </c>
      <c r="K3" s="14">
        <v>0.207862242</v>
      </c>
      <c r="L3" s="15">
        <v>2.4523076920000002</v>
      </c>
      <c r="M3" s="16">
        <v>0.33822717359999999</v>
      </c>
      <c r="N3">
        <f t="shared" ref="N3:N20" si="0">(0.0373)*L3+0.2149</f>
        <v>0.30637107691160004</v>
      </c>
    </row>
    <row r="4" spans="4:14" ht="14.25" customHeight="1" x14ac:dyDescent="0.2">
      <c r="D4" s="8" t="s">
        <v>12</v>
      </c>
      <c r="E4" s="9" t="s">
        <v>76</v>
      </c>
      <c r="G4">
        <v>12</v>
      </c>
      <c r="H4" t="s">
        <v>81</v>
      </c>
      <c r="I4" t="s">
        <v>34</v>
      </c>
      <c r="J4" s="13">
        <v>2.0670000000000001E-2</v>
      </c>
      <c r="K4" s="14">
        <v>0.33833343599999999</v>
      </c>
      <c r="L4" s="15">
        <v>3.18</v>
      </c>
      <c r="M4" s="16">
        <v>0.550525967</v>
      </c>
      <c r="N4">
        <f t="shared" si="0"/>
        <v>0.33351400000000003</v>
      </c>
    </row>
    <row r="5" spans="4:14" ht="14.25" customHeight="1" x14ac:dyDescent="0.2">
      <c r="D5" s="8" t="s">
        <v>13</v>
      </c>
      <c r="E5" s="9" t="s">
        <v>49</v>
      </c>
      <c r="G5">
        <v>12</v>
      </c>
      <c r="H5" t="s">
        <v>81</v>
      </c>
      <c r="I5" t="s">
        <v>34</v>
      </c>
      <c r="J5" s="13">
        <v>2.1000999999999999E-2</v>
      </c>
      <c r="K5" s="14">
        <v>6.3837857999999997E-2</v>
      </c>
      <c r="L5" s="15">
        <v>3.2309230769999999</v>
      </c>
      <c r="M5" s="16">
        <v>0.103875038</v>
      </c>
      <c r="N5">
        <f t="shared" si="0"/>
        <v>0.33541343077210001</v>
      </c>
    </row>
    <row r="6" spans="4:14" ht="14.25" customHeight="1" x14ac:dyDescent="0.2">
      <c r="D6" s="8" t="s">
        <v>14</v>
      </c>
      <c r="E6" s="9" t="s">
        <v>15</v>
      </c>
      <c r="G6">
        <v>12</v>
      </c>
      <c r="H6" t="s">
        <v>81</v>
      </c>
      <c r="I6" t="s">
        <v>34</v>
      </c>
      <c r="J6" s="13">
        <v>3.5982E-2</v>
      </c>
      <c r="K6" s="14">
        <v>0.19948004999999999</v>
      </c>
      <c r="L6" s="15">
        <v>5.5356923079999998</v>
      </c>
      <c r="M6" s="16">
        <v>0.32458792349999999</v>
      </c>
      <c r="N6">
        <f t="shared" si="0"/>
        <v>0.42138132308840004</v>
      </c>
    </row>
    <row r="7" spans="4:14" ht="14.25" customHeight="1" x14ac:dyDescent="0.2">
      <c r="D7" s="8" t="s">
        <v>16</v>
      </c>
      <c r="E7" s="9" t="s">
        <v>80</v>
      </c>
      <c r="G7">
        <v>12</v>
      </c>
      <c r="H7" t="s">
        <v>81</v>
      </c>
      <c r="I7" t="s">
        <v>34</v>
      </c>
      <c r="J7" s="13">
        <v>3.5983000000000001E-2</v>
      </c>
      <c r="K7" s="14">
        <v>0.16688027999999999</v>
      </c>
      <c r="L7" s="15">
        <v>5.5358461539999997</v>
      </c>
      <c r="M7" s="16">
        <v>0.27154256049999997</v>
      </c>
      <c r="N7">
        <f t="shared" si="0"/>
        <v>0.42138706154420003</v>
      </c>
    </row>
    <row r="8" spans="4:14" ht="14.25" customHeight="1" x14ac:dyDescent="0.2">
      <c r="D8" s="8" t="s">
        <v>17</v>
      </c>
      <c r="E8" s="9" t="s">
        <v>62</v>
      </c>
      <c r="G8">
        <v>12</v>
      </c>
      <c r="H8" t="s">
        <v>81</v>
      </c>
      <c r="I8" t="s">
        <v>34</v>
      </c>
      <c r="J8" s="13">
        <v>3.7885000000000002E-2</v>
      </c>
      <c r="K8" s="14">
        <v>3.0805404000000002E-2</v>
      </c>
      <c r="L8" s="15">
        <v>5.828461538</v>
      </c>
      <c r="M8" s="16">
        <v>5.0125624700000003E-2</v>
      </c>
      <c r="N8">
        <f t="shared" si="0"/>
        <v>0.43230161536739997</v>
      </c>
    </row>
    <row r="9" spans="4:14" ht="14.25" customHeight="1" x14ac:dyDescent="0.2">
      <c r="D9" s="8" t="s">
        <v>18</v>
      </c>
      <c r="E9" s="9" t="s">
        <v>79</v>
      </c>
      <c r="G9">
        <v>12</v>
      </c>
      <c r="H9" t="s">
        <v>81</v>
      </c>
      <c r="I9" t="s">
        <v>34</v>
      </c>
      <c r="J9" s="13">
        <v>3.7886000000000003E-2</v>
      </c>
      <c r="K9" s="14">
        <v>0.24374531999999999</v>
      </c>
      <c r="L9" s="15">
        <v>5.828615385</v>
      </c>
      <c r="M9" s="16">
        <v>0.3966150363</v>
      </c>
      <c r="N9">
        <f t="shared" si="0"/>
        <v>0.43230735386050001</v>
      </c>
    </row>
    <row r="10" spans="4:14" ht="14.25" customHeight="1" x14ac:dyDescent="0.25">
      <c r="D10" s="10" t="s">
        <v>19</v>
      </c>
      <c r="E10" s="11" t="s">
        <v>30</v>
      </c>
      <c r="G10">
        <v>12</v>
      </c>
      <c r="H10" t="s">
        <v>81</v>
      </c>
      <c r="I10" t="s">
        <v>34</v>
      </c>
      <c r="J10" s="13">
        <v>4.086E-2</v>
      </c>
      <c r="K10" s="14">
        <v>0.27315934800000002</v>
      </c>
      <c r="L10" s="15">
        <v>6.2861538460000004</v>
      </c>
      <c r="M10" s="16">
        <v>0.44447665590000002</v>
      </c>
      <c r="N10">
        <f t="shared" si="0"/>
        <v>0.44937353845580003</v>
      </c>
    </row>
    <row r="11" spans="4:14" ht="14.25" customHeight="1" x14ac:dyDescent="0.2">
      <c r="G11">
        <v>12</v>
      </c>
      <c r="H11" t="s">
        <v>81</v>
      </c>
      <c r="I11" t="s">
        <v>34</v>
      </c>
      <c r="J11" s="13">
        <v>4.1008999999999997E-2</v>
      </c>
      <c r="K11" s="14">
        <v>0.15148181999999999</v>
      </c>
      <c r="L11" s="15">
        <v>6.3090769230000001</v>
      </c>
      <c r="M11" s="16">
        <v>0.2464866507</v>
      </c>
      <c r="N11">
        <f t="shared" si="0"/>
        <v>0.4502285692279</v>
      </c>
    </row>
    <row r="12" spans="4:14" ht="14.25" customHeight="1" x14ac:dyDescent="0.2">
      <c r="D12" s="12" t="s">
        <v>31</v>
      </c>
      <c r="G12">
        <v>12</v>
      </c>
      <c r="H12" t="s">
        <v>81</v>
      </c>
      <c r="I12" t="s">
        <v>34</v>
      </c>
      <c r="J12" s="13">
        <v>4.2889999999999998E-2</v>
      </c>
      <c r="K12" s="14">
        <v>0.376617486</v>
      </c>
      <c r="L12" s="15">
        <v>6.5984615379999996</v>
      </c>
      <c r="M12" s="16">
        <v>0.61282061899999996</v>
      </c>
      <c r="N12">
        <f t="shared" si="0"/>
        <v>0.46102261536739997</v>
      </c>
    </row>
    <row r="13" spans="4:14" ht="14.25" customHeight="1" x14ac:dyDescent="0.2">
      <c r="G13">
        <v>12</v>
      </c>
      <c r="H13" t="s">
        <v>81</v>
      </c>
      <c r="I13" t="s">
        <v>34</v>
      </c>
      <c r="J13" s="13">
        <v>4.6954000000000003E-2</v>
      </c>
      <c r="K13" s="14">
        <v>0.46163565000000001</v>
      </c>
      <c r="L13" s="15">
        <v>7.2236923080000004</v>
      </c>
      <c r="M13" s="16">
        <v>0.75115961239999995</v>
      </c>
      <c r="N13">
        <f t="shared" si="0"/>
        <v>0.48434372308840001</v>
      </c>
    </row>
    <row r="14" spans="4:14" ht="14.25" customHeight="1" x14ac:dyDescent="0.2">
      <c r="G14">
        <v>12</v>
      </c>
      <c r="H14" t="s">
        <v>81</v>
      </c>
      <c r="I14" t="s">
        <v>34</v>
      </c>
      <c r="J14" s="13">
        <v>4.7136999999999998E-2</v>
      </c>
      <c r="K14" s="14">
        <v>0.31006898999999999</v>
      </c>
      <c r="L14" s="15">
        <v>7.2518461539999999</v>
      </c>
      <c r="M14" s="16">
        <v>0.50453491260000005</v>
      </c>
      <c r="N14">
        <f t="shared" si="0"/>
        <v>0.48539386154420006</v>
      </c>
    </row>
    <row r="15" spans="4:14" ht="14.25" customHeight="1" x14ac:dyDescent="0.2">
      <c r="G15">
        <v>12</v>
      </c>
      <c r="H15" t="s">
        <v>81</v>
      </c>
      <c r="I15" t="s">
        <v>34</v>
      </c>
      <c r="J15" s="13">
        <v>5.6985000000000001E-2</v>
      </c>
      <c r="K15" s="14">
        <v>0.42898497600000002</v>
      </c>
      <c r="L15" s="15">
        <v>8.7669230769999995</v>
      </c>
      <c r="M15" s="16">
        <v>0.69803141999999996</v>
      </c>
      <c r="N15">
        <f t="shared" si="0"/>
        <v>0.54190623077209998</v>
      </c>
    </row>
    <row r="16" spans="4:14" ht="14.25" customHeight="1" x14ac:dyDescent="0.2">
      <c r="G16">
        <v>12</v>
      </c>
      <c r="H16" t="s">
        <v>81</v>
      </c>
      <c r="I16" t="s">
        <v>34</v>
      </c>
      <c r="J16" s="13">
        <v>5.7140000000000003E-2</v>
      </c>
      <c r="K16" s="14">
        <v>0.35726548200000002</v>
      </c>
      <c r="L16" s="15">
        <v>8.7907692310000005</v>
      </c>
      <c r="M16" s="16">
        <v>0.58133162149999995</v>
      </c>
      <c r="N16">
        <f t="shared" si="0"/>
        <v>0.54279569231629998</v>
      </c>
    </row>
    <row r="17" spans="4:14" ht="14.25" customHeight="1" x14ac:dyDescent="0.2">
      <c r="G17">
        <v>12</v>
      </c>
      <c r="H17" t="s">
        <v>81</v>
      </c>
      <c r="I17" t="s">
        <v>34</v>
      </c>
      <c r="J17" s="13">
        <v>5.9834999999999999E-2</v>
      </c>
      <c r="K17" s="14">
        <v>0.307074138</v>
      </c>
      <c r="L17" s="15">
        <v>9.2053846149999998</v>
      </c>
      <c r="M17" s="16">
        <v>0.49966177969999997</v>
      </c>
      <c r="N17">
        <f t="shared" si="0"/>
        <v>0.5582608461395</v>
      </c>
    </row>
    <row r="18" spans="4:14" ht="14.25" customHeight="1" x14ac:dyDescent="0.2">
      <c r="G18">
        <v>12</v>
      </c>
      <c r="H18" t="s">
        <v>81</v>
      </c>
      <c r="I18" t="s">
        <v>34</v>
      </c>
      <c r="J18" s="13">
        <v>7.4871999999999994E-2</v>
      </c>
      <c r="K18" s="14">
        <v>0.614563992</v>
      </c>
      <c r="L18" s="15">
        <v>11.51876923</v>
      </c>
      <c r="M18" s="16">
        <v>1</v>
      </c>
      <c r="N18">
        <f t="shared" si="0"/>
        <v>0.64455009227900006</v>
      </c>
    </row>
    <row r="19" spans="4:14" ht="14.25" customHeight="1" x14ac:dyDescent="0.2">
      <c r="G19">
        <v>12</v>
      </c>
      <c r="H19" t="s">
        <v>81</v>
      </c>
      <c r="I19" t="s">
        <v>34</v>
      </c>
      <c r="J19" s="13">
        <v>8.8977000000000001E-2</v>
      </c>
      <c r="K19" s="14">
        <v>0.34660533599999999</v>
      </c>
      <c r="L19" s="15">
        <v>13.68876923</v>
      </c>
      <c r="M19" s="16">
        <v>0.5639857533</v>
      </c>
      <c r="N19">
        <f t="shared" si="0"/>
        <v>0.72549109227899999</v>
      </c>
    </row>
    <row r="20" spans="4:14" ht="14.25" customHeight="1" x14ac:dyDescent="0.2">
      <c r="G20">
        <v>12</v>
      </c>
      <c r="H20" t="s">
        <v>81</v>
      </c>
      <c r="I20" t="s">
        <v>34</v>
      </c>
      <c r="J20" s="13">
        <v>8.8984999999999995E-2</v>
      </c>
      <c r="K20" s="14">
        <v>0.37959536999999999</v>
      </c>
      <c r="L20" s="15">
        <v>13.69</v>
      </c>
      <c r="M20" s="16">
        <v>0.61766614210000004</v>
      </c>
      <c r="N20">
        <f t="shared" si="0"/>
        <v>0.72553699999999999</v>
      </c>
    </row>
    <row r="21" spans="4:14" ht="14.25" customHeight="1" x14ac:dyDescent="0.2"/>
    <row r="22" spans="4:14" ht="14.25" customHeight="1" x14ac:dyDescent="0.2"/>
    <row r="23" spans="4:14" ht="14.25" customHeight="1" x14ac:dyDescent="0.2"/>
    <row r="24" spans="4:14" ht="14.25" customHeight="1" x14ac:dyDescent="0.2"/>
    <row r="25" spans="4:14" ht="14.25" customHeight="1" x14ac:dyDescent="0.2"/>
    <row r="26" spans="4:14" ht="14.25" customHeight="1" x14ac:dyDescent="0.2"/>
    <row r="27" spans="4:14" ht="14.25" customHeight="1" x14ac:dyDescent="0.2"/>
    <row r="28" spans="4:14" ht="14.25" customHeight="1" x14ac:dyDescent="0.2"/>
    <row r="29" spans="4:14" ht="14.25" customHeight="1" x14ac:dyDescent="0.2"/>
    <row r="30" spans="4:14" ht="14.25" customHeight="1" x14ac:dyDescent="0.2"/>
    <row r="31" spans="4:14" ht="14.25" customHeight="1" x14ac:dyDescent="0.2"/>
    <row r="32" spans="4:14" ht="14.25" customHeight="1" x14ac:dyDescent="0.2">
      <c r="D32" s="3"/>
      <c r="E32" s="3"/>
    </row>
    <row r="33" spans="4:6" ht="14.25" customHeight="1" x14ac:dyDescent="0.2"/>
    <row r="34" spans="4:6" ht="14.25" customHeight="1" x14ac:dyDescent="0.2"/>
    <row r="35" spans="4:6" ht="14.25" customHeight="1" x14ac:dyDescent="0.2">
      <c r="D35" s="23" t="s">
        <v>32</v>
      </c>
      <c r="E35" s="23"/>
      <c r="F35" s="23"/>
    </row>
    <row r="36" spans="4:6" ht="14.25" customHeight="1" x14ac:dyDescent="0.2"/>
    <row r="37" spans="4:6" ht="14.25" customHeight="1" x14ac:dyDescent="0.2"/>
    <row r="38" spans="4:6" ht="14.25" customHeight="1" x14ac:dyDescent="0.2"/>
    <row r="39" spans="4:6" ht="14.25" customHeight="1" x14ac:dyDescent="0.2"/>
    <row r="40" spans="4:6" ht="14.25" customHeight="1" x14ac:dyDescent="0.2"/>
    <row r="41" spans="4:6" ht="14.25" customHeight="1" x14ac:dyDescent="0.2"/>
    <row r="42" spans="4:6" ht="14.25" customHeight="1" x14ac:dyDescent="0.2"/>
    <row r="43" spans="4:6" ht="14.25" customHeight="1" x14ac:dyDescent="0.2"/>
    <row r="44" spans="4:6" ht="14.25" customHeight="1" x14ac:dyDescent="0.2"/>
    <row r="45" spans="4:6" ht="14.25" customHeight="1" x14ac:dyDescent="0.2"/>
    <row r="46" spans="4:6" ht="14.25" customHeight="1" x14ac:dyDescent="0.2"/>
    <row r="47" spans="4:6" ht="14.25" customHeight="1" x14ac:dyDescent="0.2"/>
    <row r="48" spans="4:6"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
    <mergeCell ref="D35:F35"/>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56B1D-D697-AF44-96A0-E8B160BBA8ED}">
  <dimension ref="A1:T160"/>
  <sheetViews>
    <sheetView zoomScale="64" workbookViewId="0">
      <selection activeCell="M22" sqref="M22"/>
    </sheetView>
  </sheetViews>
  <sheetFormatPr baseColWidth="10" defaultColWidth="8.83203125" defaultRowHeight="15" x14ac:dyDescent="0.2"/>
  <cols>
    <col min="1" max="1" width="21.33203125" bestFit="1" customWidth="1"/>
    <col min="2" max="2" width="105.5" style="17" customWidth="1"/>
    <col min="11" max="11" width="41.6640625" bestFit="1" customWidth="1"/>
    <col min="12" max="12" width="22.33203125" bestFit="1" customWidth="1"/>
    <col min="13" max="13" width="29.6640625" bestFit="1" customWidth="1"/>
    <col min="14" max="14" width="28.33203125" bestFit="1" customWidth="1"/>
    <col min="15" max="15" width="17.33203125" bestFit="1" customWidth="1"/>
    <col min="16" max="16" width="14.5" customWidth="1"/>
    <col min="18" max="18" width="16.83203125" bestFit="1" customWidth="1"/>
    <col min="20" max="20" width="14.6640625" bestFit="1" customWidth="1"/>
  </cols>
  <sheetData>
    <row r="1" spans="1:20" ht="32" x14ac:dyDescent="0.2">
      <c r="A1" t="s">
        <v>35</v>
      </c>
      <c r="B1" s="17" t="s">
        <v>36</v>
      </c>
      <c r="K1" t="s">
        <v>37</v>
      </c>
      <c r="L1" s="12" t="s">
        <v>20</v>
      </c>
      <c r="R1" t="s">
        <v>38</v>
      </c>
      <c r="S1" s="18" t="s">
        <v>39</v>
      </c>
    </row>
    <row r="2" spans="1:20" ht="16" x14ac:dyDescent="0.2">
      <c r="A2" t="s">
        <v>21</v>
      </c>
      <c r="B2" s="17" t="s">
        <v>40</v>
      </c>
      <c r="K2" t="s">
        <v>41</v>
      </c>
      <c r="L2" t="s">
        <v>42</v>
      </c>
      <c r="M2" t="s">
        <v>43</v>
      </c>
      <c r="R2" t="s">
        <v>33</v>
      </c>
      <c r="T2" t="s">
        <v>44</v>
      </c>
    </row>
    <row r="3" spans="1:20" ht="16" x14ac:dyDescent="0.2">
      <c r="A3" t="s">
        <v>45</v>
      </c>
      <c r="B3" s="17" t="s">
        <v>46</v>
      </c>
      <c r="K3">
        <v>1.5648</v>
      </c>
      <c r="L3">
        <v>42.997999999999998</v>
      </c>
      <c r="M3" s="19">
        <f>K3/1.13*100</f>
        <v>138.47787610619471</v>
      </c>
      <c r="R3">
        <v>1.3820000000000001E-2</v>
      </c>
      <c r="T3">
        <f>AVERAGE(R3:R160)</f>
        <v>0.42423056962025335</v>
      </c>
    </row>
    <row r="4" spans="1:20" ht="16" x14ac:dyDescent="0.2">
      <c r="A4" t="s">
        <v>22</v>
      </c>
      <c r="B4" s="17" t="s">
        <v>47</v>
      </c>
      <c r="K4">
        <v>1.6331</v>
      </c>
      <c r="L4">
        <v>81.319000000000003</v>
      </c>
      <c r="M4" s="19">
        <f t="shared" ref="M4:M14" si="0">K4/1.13*100</f>
        <v>144.52212389380531</v>
      </c>
      <c r="R4">
        <v>4.1419999999999998E-2</v>
      </c>
      <c r="T4" t="s">
        <v>48</v>
      </c>
    </row>
    <row r="5" spans="1:20" ht="16" x14ac:dyDescent="0.2">
      <c r="A5" t="s">
        <v>23</v>
      </c>
      <c r="B5" s="17" t="s">
        <v>49</v>
      </c>
      <c r="K5">
        <v>1.8209</v>
      </c>
      <c r="L5">
        <v>169.339</v>
      </c>
      <c r="M5" s="19">
        <f t="shared" si="0"/>
        <v>161.14159292035399</v>
      </c>
      <c r="R5">
        <v>4.5710000000000001E-2</v>
      </c>
      <c r="T5">
        <f>_xlfn.STDEV.S(R3:R160)</f>
        <v>0.36314897407226288</v>
      </c>
    </row>
    <row r="6" spans="1:20" ht="16" x14ac:dyDescent="0.2">
      <c r="A6" t="s">
        <v>24</v>
      </c>
      <c r="B6" s="17" t="s">
        <v>50</v>
      </c>
      <c r="K6">
        <v>2.1431</v>
      </c>
      <c r="L6">
        <v>90.911000000000001</v>
      </c>
      <c r="M6" s="19">
        <f t="shared" si="0"/>
        <v>189.65486725663717</v>
      </c>
      <c r="R6">
        <v>0.10584</v>
      </c>
    </row>
    <row r="7" spans="1:20" x14ac:dyDescent="0.2">
      <c r="A7" s="18" t="s">
        <v>51</v>
      </c>
      <c r="K7">
        <v>2.8654000000000002</v>
      </c>
      <c r="L7">
        <v>84.341999999999999</v>
      </c>
      <c r="M7" s="19">
        <f t="shared" si="0"/>
        <v>253.57522123893807</v>
      </c>
      <c r="R7">
        <v>0.22925000000000001</v>
      </c>
    </row>
    <row r="8" spans="1:20" ht="16" x14ac:dyDescent="0.2">
      <c r="A8" t="s">
        <v>26</v>
      </c>
      <c r="B8" s="17" t="s">
        <v>52</v>
      </c>
      <c r="K8">
        <v>3.7157</v>
      </c>
      <c r="L8">
        <v>123.879</v>
      </c>
      <c r="M8" s="19">
        <f t="shared" si="0"/>
        <v>328.8230088495576</v>
      </c>
      <c r="R8">
        <v>0.26611000000000001</v>
      </c>
    </row>
    <row r="9" spans="1:20" ht="16" x14ac:dyDescent="0.2">
      <c r="A9" t="s">
        <v>27</v>
      </c>
      <c r="B9" s="17" t="s">
        <v>53</v>
      </c>
      <c r="K9">
        <v>3.8094999999999999</v>
      </c>
      <c r="L9">
        <v>163.399</v>
      </c>
      <c r="M9" s="19">
        <f t="shared" si="0"/>
        <v>337.12389380530976</v>
      </c>
      <c r="R9">
        <v>0.31430999999999998</v>
      </c>
    </row>
    <row r="10" spans="1:20" ht="16" x14ac:dyDescent="0.2">
      <c r="A10" t="s">
        <v>28</v>
      </c>
      <c r="B10" s="17" t="s">
        <v>54</v>
      </c>
      <c r="K10">
        <v>4.1577999999999999</v>
      </c>
      <c r="L10">
        <v>139.45699999999999</v>
      </c>
      <c r="M10" s="19">
        <f t="shared" si="0"/>
        <v>367.94690265486724</v>
      </c>
      <c r="R10">
        <v>0.41202</v>
      </c>
    </row>
    <row r="11" spans="1:20" x14ac:dyDescent="0.2">
      <c r="A11" s="18" t="s">
        <v>55</v>
      </c>
      <c r="K11">
        <v>5.3986000000000001</v>
      </c>
      <c r="L11">
        <v>140.684</v>
      </c>
      <c r="M11" s="19">
        <f t="shared" si="0"/>
        <v>477.75221238938059</v>
      </c>
      <c r="R11">
        <v>0.45445000000000002</v>
      </c>
    </row>
    <row r="12" spans="1:20" ht="16" x14ac:dyDescent="0.2">
      <c r="A12" t="s">
        <v>26</v>
      </c>
      <c r="B12" s="17" t="s">
        <v>56</v>
      </c>
      <c r="K12">
        <v>6.1303999999999998</v>
      </c>
      <c r="L12">
        <v>243.685</v>
      </c>
      <c r="M12" s="19">
        <f t="shared" si="0"/>
        <v>542.51327433628319</v>
      </c>
      <c r="R12">
        <v>0.47010000000000002</v>
      </c>
    </row>
    <row r="13" spans="1:20" ht="16" x14ac:dyDescent="0.2">
      <c r="A13" t="s">
        <v>27</v>
      </c>
      <c r="B13" s="17" t="s">
        <v>57</v>
      </c>
      <c r="K13">
        <v>7.1246999999999998</v>
      </c>
      <c r="L13">
        <v>235.32599999999999</v>
      </c>
      <c r="M13" s="19">
        <f t="shared" si="0"/>
        <v>630.50442477876118</v>
      </c>
      <c r="R13">
        <v>0.47082000000000002</v>
      </c>
    </row>
    <row r="14" spans="1:20" ht="16" x14ac:dyDescent="0.2">
      <c r="A14" t="s">
        <v>28</v>
      </c>
      <c r="B14" s="17" t="s">
        <v>58</v>
      </c>
      <c r="K14">
        <v>9.8950999999999993</v>
      </c>
      <c r="L14">
        <v>221.62100000000001</v>
      </c>
      <c r="M14" s="19">
        <f t="shared" si="0"/>
        <v>875.67256637168146</v>
      </c>
      <c r="R14">
        <v>0.55069000000000001</v>
      </c>
    </row>
    <row r="15" spans="1:20" x14ac:dyDescent="0.2">
      <c r="A15" s="18" t="s">
        <v>59</v>
      </c>
      <c r="R15">
        <v>0.59968999999999995</v>
      </c>
    </row>
    <row r="16" spans="1:20" ht="16" x14ac:dyDescent="0.2">
      <c r="A16" t="s">
        <v>26</v>
      </c>
      <c r="B16" s="17" t="s">
        <v>60</v>
      </c>
      <c r="R16">
        <v>0.64417999999999997</v>
      </c>
    </row>
    <row r="17" spans="1:18" ht="16" x14ac:dyDescent="0.2">
      <c r="A17" t="s">
        <v>27</v>
      </c>
      <c r="B17" s="17" t="s">
        <v>61</v>
      </c>
      <c r="R17">
        <v>0.81337999999999999</v>
      </c>
    </row>
    <row r="18" spans="1:18" ht="16" x14ac:dyDescent="0.2">
      <c r="A18" t="s">
        <v>28</v>
      </c>
      <c r="B18" s="17" t="s">
        <v>62</v>
      </c>
      <c r="R18">
        <v>0.87075000000000002</v>
      </c>
    </row>
    <row r="19" spans="1:18" x14ac:dyDescent="0.2">
      <c r="A19" s="18" t="s">
        <v>63</v>
      </c>
      <c r="R19">
        <v>1.1286099999999999</v>
      </c>
    </row>
    <row r="20" spans="1:18" ht="16" x14ac:dyDescent="0.2">
      <c r="A20" t="s">
        <v>26</v>
      </c>
      <c r="B20" s="17" t="s">
        <v>64</v>
      </c>
      <c r="R20">
        <v>1.14845</v>
      </c>
    </row>
    <row r="21" spans="1:18" ht="16" x14ac:dyDescent="0.2">
      <c r="A21" t="s">
        <v>27</v>
      </c>
      <c r="B21" s="17" t="s">
        <v>61</v>
      </c>
      <c r="K21" s="12" t="s">
        <v>20</v>
      </c>
      <c r="R21">
        <v>0.22203999999999999</v>
      </c>
    </row>
    <row r="22" spans="1:18" ht="16" x14ac:dyDescent="0.2">
      <c r="A22" t="s">
        <v>28</v>
      </c>
      <c r="B22" s="17" t="s">
        <v>65</v>
      </c>
      <c r="R22">
        <v>0.24914</v>
      </c>
    </row>
    <row r="23" spans="1:18" x14ac:dyDescent="0.2">
      <c r="A23" s="18" t="s">
        <v>66</v>
      </c>
      <c r="K23" s="18" t="s">
        <v>72</v>
      </c>
      <c r="R23">
        <v>0.27109</v>
      </c>
    </row>
    <row r="24" spans="1:18" ht="16" x14ac:dyDescent="0.2">
      <c r="A24" t="s">
        <v>26</v>
      </c>
      <c r="B24" s="17" t="s">
        <v>67</v>
      </c>
      <c r="K24" t="s">
        <v>73</v>
      </c>
      <c r="L24" s="20" t="s">
        <v>74</v>
      </c>
      <c r="M24" t="s">
        <v>75</v>
      </c>
      <c r="R24">
        <v>0.27786</v>
      </c>
    </row>
    <row r="25" spans="1:18" ht="16" x14ac:dyDescent="0.2">
      <c r="A25" t="s">
        <v>27</v>
      </c>
      <c r="B25" s="17" t="s">
        <v>68</v>
      </c>
      <c r="K25">
        <v>1.5937E-2</v>
      </c>
      <c r="L25">
        <v>-26.600999999999999</v>
      </c>
      <c r="M25">
        <f>K25/1.13*100</f>
        <v>1.410353982300885</v>
      </c>
      <c r="R25">
        <v>0.39377000000000001</v>
      </c>
    </row>
    <row r="26" spans="1:18" ht="16" x14ac:dyDescent="0.2">
      <c r="A26" t="s">
        <v>28</v>
      </c>
      <c r="B26" s="17" t="s">
        <v>62</v>
      </c>
      <c r="K26">
        <v>1.5939999999999999E-2</v>
      </c>
      <c r="L26">
        <v>-50.999000000000002</v>
      </c>
      <c r="M26">
        <f t="shared" ref="M26:M43" si="1">K26/1.13*100</f>
        <v>1.4106194690265488</v>
      </c>
      <c r="R26">
        <v>0.41688999999999998</v>
      </c>
    </row>
    <row r="27" spans="1:18" ht="16" x14ac:dyDescent="0.2">
      <c r="B27" s="17" t="s">
        <v>69</v>
      </c>
      <c r="K27">
        <v>2.0670000000000001E-2</v>
      </c>
      <c r="L27">
        <v>-20.242000000000001</v>
      </c>
      <c r="M27">
        <f t="shared" si="1"/>
        <v>1.8292035398230089</v>
      </c>
      <c r="R27">
        <v>0.55454999999999999</v>
      </c>
    </row>
    <row r="28" spans="1:18" ht="52.5" customHeight="1" x14ac:dyDescent="0.2">
      <c r="A28" s="12" t="s">
        <v>25</v>
      </c>
      <c r="B28" s="21" t="s">
        <v>70</v>
      </c>
      <c r="K28">
        <v>2.1000999999999999E-2</v>
      </c>
      <c r="L28">
        <v>-84.950999999999993</v>
      </c>
      <c r="M28">
        <f t="shared" si="1"/>
        <v>1.8584955752212391</v>
      </c>
      <c r="R28">
        <v>0.59963</v>
      </c>
    </row>
    <row r="29" spans="1:18" x14ac:dyDescent="0.2">
      <c r="A29" s="22"/>
      <c r="B29" s="21"/>
      <c r="K29">
        <v>3.5982E-2</v>
      </c>
      <c r="L29">
        <v>-52.975000000000001</v>
      </c>
      <c r="M29">
        <f t="shared" si="1"/>
        <v>3.1842477876106194</v>
      </c>
      <c r="R29">
        <v>0.65954000000000002</v>
      </c>
    </row>
    <row r="30" spans="1:18" ht="32" x14ac:dyDescent="0.2">
      <c r="B30" s="17" t="s">
        <v>71</v>
      </c>
      <c r="K30">
        <v>3.5983000000000001E-2</v>
      </c>
      <c r="L30">
        <v>-60.66</v>
      </c>
      <c r="M30">
        <f t="shared" si="1"/>
        <v>3.1843362831858411</v>
      </c>
      <c r="R30">
        <v>0.76709000000000005</v>
      </c>
    </row>
    <row r="31" spans="1:18" x14ac:dyDescent="0.2">
      <c r="K31">
        <v>3.7885000000000002E-2</v>
      </c>
      <c r="L31">
        <v>-92.738</v>
      </c>
      <c r="M31">
        <f t="shared" si="1"/>
        <v>3.3526548672566374</v>
      </c>
      <c r="R31">
        <v>0.95247999999999999</v>
      </c>
    </row>
    <row r="32" spans="1:18" x14ac:dyDescent="0.2">
      <c r="K32">
        <v>3.7886000000000003E-2</v>
      </c>
      <c r="L32">
        <v>-42.54</v>
      </c>
      <c r="M32">
        <f t="shared" si="1"/>
        <v>3.3527433628318586</v>
      </c>
      <c r="R32">
        <v>0.16663</v>
      </c>
    </row>
    <row r="33" spans="11:18" x14ac:dyDescent="0.2">
      <c r="K33">
        <v>4.086E-2</v>
      </c>
      <c r="L33">
        <v>-35.606000000000002</v>
      </c>
      <c r="M33">
        <f t="shared" si="1"/>
        <v>3.6159292035398236</v>
      </c>
      <c r="R33">
        <v>0.24798000000000001</v>
      </c>
    </row>
    <row r="34" spans="11:18" x14ac:dyDescent="0.2">
      <c r="K34">
        <v>4.1008999999999997E-2</v>
      </c>
      <c r="L34">
        <v>-64.290000000000006</v>
      </c>
      <c r="M34">
        <f t="shared" si="1"/>
        <v>3.6291150442477873</v>
      </c>
      <c r="R34">
        <v>0.29213</v>
      </c>
    </row>
    <row r="35" spans="11:18" x14ac:dyDescent="0.2">
      <c r="K35">
        <v>4.2889999999999998E-2</v>
      </c>
      <c r="L35">
        <v>-11.217000000000001</v>
      </c>
      <c r="M35">
        <f t="shared" si="1"/>
        <v>3.7955752212389378</v>
      </c>
      <c r="R35">
        <v>0.29757</v>
      </c>
    </row>
    <row r="36" spans="11:18" x14ac:dyDescent="0.2">
      <c r="K36">
        <v>4.6954000000000003E-2</v>
      </c>
      <c r="L36">
        <v>8.8249999999999993</v>
      </c>
      <c r="M36">
        <f t="shared" si="1"/>
        <v>4.1552212389380543</v>
      </c>
      <c r="R36">
        <v>0.32149</v>
      </c>
    </row>
    <row r="37" spans="11:18" x14ac:dyDescent="0.2">
      <c r="K37">
        <v>4.7136999999999998E-2</v>
      </c>
      <c r="L37">
        <v>-26.905000000000001</v>
      </c>
      <c r="M37">
        <f t="shared" si="1"/>
        <v>4.1714159292035404</v>
      </c>
      <c r="R37">
        <v>0.32712999999999998</v>
      </c>
    </row>
    <row r="38" spans="11:18" x14ac:dyDescent="0.2">
      <c r="K38">
        <v>5.6985000000000001E-2</v>
      </c>
      <c r="L38">
        <v>1.1279999999999999</v>
      </c>
      <c r="M38">
        <f t="shared" si="1"/>
        <v>5.0429203539823009</v>
      </c>
      <c r="R38">
        <v>0.35017999999999999</v>
      </c>
    </row>
    <row r="39" spans="11:18" x14ac:dyDescent="0.2">
      <c r="K39">
        <v>5.7140000000000003E-2</v>
      </c>
      <c r="L39">
        <v>-15.779</v>
      </c>
      <c r="M39">
        <f t="shared" si="1"/>
        <v>5.0566371681415934</v>
      </c>
      <c r="R39">
        <v>0.37485000000000002</v>
      </c>
    </row>
    <row r="40" spans="11:18" x14ac:dyDescent="0.2">
      <c r="K40">
        <v>5.9834999999999999E-2</v>
      </c>
      <c r="L40">
        <v>-27.611000000000001</v>
      </c>
      <c r="M40">
        <f t="shared" si="1"/>
        <v>5.2951327433628324</v>
      </c>
      <c r="R40">
        <v>0.39722000000000002</v>
      </c>
    </row>
    <row r="41" spans="11:18" x14ac:dyDescent="0.2">
      <c r="K41">
        <v>7.4871999999999994E-2</v>
      </c>
      <c r="L41">
        <v>44.875999999999998</v>
      </c>
      <c r="M41">
        <f t="shared" si="1"/>
        <v>6.6258407079646018</v>
      </c>
      <c r="R41">
        <v>0.41395999999999999</v>
      </c>
    </row>
    <row r="42" spans="11:18" x14ac:dyDescent="0.2">
      <c r="K42">
        <v>8.8977000000000001E-2</v>
      </c>
      <c r="L42">
        <v>-18.292000000000002</v>
      </c>
      <c r="M42">
        <f t="shared" si="1"/>
        <v>7.8740707964601784</v>
      </c>
      <c r="R42">
        <v>0.41826000000000002</v>
      </c>
    </row>
    <row r="43" spans="11:18" x14ac:dyDescent="0.2">
      <c r="K43">
        <v>8.8984999999999995E-2</v>
      </c>
      <c r="L43">
        <v>-10.515000000000001</v>
      </c>
      <c r="M43">
        <f t="shared" si="1"/>
        <v>7.8747787610619469</v>
      </c>
      <c r="R43">
        <v>0.47149999999999997</v>
      </c>
    </row>
    <row r="44" spans="11:18" x14ac:dyDescent="0.2">
      <c r="R44">
        <v>0.47993000000000002</v>
      </c>
    </row>
    <row r="45" spans="11:18" x14ac:dyDescent="0.2">
      <c r="R45">
        <v>0.51207000000000003</v>
      </c>
    </row>
    <row r="46" spans="11:18" x14ac:dyDescent="0.2">
      <c r="R46">
        <v>0.53595000000000004</v>
      </c>
    </row>
    <row r="47" spans="11:18" x14ac:dyDescent="0.2">
      <c r="R47">
        <v>0.81642000000000003</v>
      </c>
    </row>
    <row r="48" spans="11:18" x14ac:dyDescent="0.2">
      <c r="R48">
        <v>4.1930000000000002E-2</v>
      </c>
    </row>
    <row r="49" spans="18:18" x14ac:dyDescent="0.2">
      <c r="R49">
        <v>8.7169999999999997E-2</v>
      </c>
    </row>
    <row r="50" spans="18:18" x14ac:dyDescent="0.2">
      <c r="R50">
        <v>0.12144000000000001</v>
      </c>
    </row>
    <row r="51" spans="18:18" x14ac:dyDescent="0.2">
      <c r="R51">
        <v>0.17080000000000001</v>
      </c>
    </row>
    <row r="52" spans="18:18" x14ac:dyDescent="0.2">
      <c r="R52">
        <v>0.17902000000000001</v>
      </c>
    </row>
    <row r="53" spans="18:18" x14ac:dyDescent="0.2">
      <c r="R53">
        <v>0.21054999999999999</v>
      </c>
    </row>
    <row r="54" spans="18:18" x14ac:dyDescent="0.2">
      <c r="R54">
        <v>0.22563</v>
      </c>
    </row>
    <row r="55" spans="18:18" x14ac:dyDescent="0.2">
      <c r="R55">
        <v>0.22974</v>
      </c>
    </row>
    <row r="56" spans="18:18" x14ac:dyDescent="0.2">
      <c r="R56">
        <v>0.44085999999999997</v>
      </c>
    </row>
    <row r="57" spans="18:18" x14ac:dyDescent="0.2">
      <c r="R57">
        <v>0.73011000000000004</v>
      </c>
    </row>
    <row r="58" spans="18:18" x14ac:dyDescent="0.2">
      <c r="R58">
        <v>0.74929999999999997</v>
      </c>
    </row>
    <row r="59" spans="18:18" x14ac:dyDescent="0.2">
      <c r="R59">
        <v>0.76987000000000005</v>
      </c>
    </row>
    <row r="60" spans="18:18" x14ac:dyDescent="0.2">
      <c r="R60">
        <v>0.87680000000000002</v>
      </c>
    </row>
    <row r="61" spans="18:18" x14ac:dyDescent="0.2">
      <c r="R61">
        <v>0.91107000000000005</v>
      </c>
    </row>
    <row r="62" spans="18:18" x14ac:dyDescent="0.2">
      <c r="R62">
        <v>0.98784000000000005</v>
      </c>
    </row>
    <row r="63" spans="18:18" x14ac:dyDescent="0.2">
      <c r="R63">
        <v>1.0536399999999999</v>
      </c>
    </row>
    <row r="64" spans="18:18" x14ac:dyDescent="0.2">
      <c r="R64">
        <v>1.0742</v>
      </c>
    </row>
    <row r="65" spans="18:18" x14ac:dyDescent="0.2">
      <c r="R65">
        <v>1.1605700000000001</v>
      </c>
    </row>
    <row r="66" spans="18:18" x14ac:dyDescent="0.2">
      <c r="R66">
        <v>1.21814</v>
      </c>
    </row>
    <row r="67" spans="18:18" x14ac:dyDescent="0.2">
      <c r="R67">
        <v>1.2579</v>
      </c>
    </row>
    <row r="68" spans="18:18" x14ac:dyDescent="0.2">
      <c r="R68">
        <v>1.3141099999999999</v>
      </c>
    </row>
    <row r="69" spans="18:18" x14ac:dyDescent="0.2">
      <c r="R69">
        <v>1.61707</v>
      </c>
    </row>
    <row r="70" spans="18:18" x14ac:dyDescent="0.2">
      <c r="R70">
        <v>1.6718999999999999</v>
      </c>
    </row>
    <row r="71" spans="18:18" x14ac:dyDescent="0.2">
      <c r="R71">
        <v>3.5950000000000003E-2</v>
      </c>
    </row>
    <row r="72" spans="18:18" x14ac:dyDescent="0.2">
      <c r="R72">
        <v>4.444E-2</v>
      </c>
    </row>
    <row r="73" spans="18:18" x14ac:dyDescent="0.2">
      <c r="R73">
        <v>4.4929999999999998E-2</v>
      </c>
    </row>
    <row r="74" spans="18:18" x14ac:dyDescent="0.2">
      <c r="R74">
        <v>4.8619999999999997E-2</v>
      </c>
    </row>
    <row r="75" spans="18:18" x14ac:dyDescent="0.2">
      <c r="R75">
        <v>7.3800000000000004E-2</v>
      </c>
    </row>
    <row r="76" spans="18:18" x14ac:dyDescent="0.2">
      <c r="R76">
        <v>9.5320000000000002E-2</v>
      </c>
    </row>
    <row r="77" spans="18:18" x14ac:dyDescent="0.2">
      <c r="R77">
        <v>0.10833</v>
      </c>
    </row>
    <row r="78" spans="18:18" x14ac:dyDescent="0.2">
      <c r="R78">
        <v>0.12358</v>
      </c>
    </row>
    <row r="79" spans="18:18" x14ac:dyDescent="0.2">
      <c r="R79">
        <v>1.405E-2</v>
      </c>
    </row>
    <row r="80" spans="18:18" x14ac:dyDescent="0.2">
      <c r="R80">
        <v>1.6049999999999998E-2</v>
      </c>
    </row>
    <row r="81" spans="18:18" x14ac:dyDescent="0.2">
      <c r="R81">
        <v>0.13749</v>
      </c>
    </row>
    <row r="82" spans="18:18" x14ac:dyDescent="0.2">
      <c r="R82">
        <v>0.14605000000000001</v>
      </c>
    </row>
    <row r="83" spans="18:18" x14ac:dyDescent="0.2">
      <c r="R83">
        <v>0.15570000000000001</v>
      </c>
    </row>
    <row r="84" spans="18:18" x14ac:dyDescent="0.2">
      <c r="R84">
        <v>0.17161000000000001</v>
      </c>
    </row>
    <row r="85" spans="18:18" x14ac:dyDescent="0.2">
      <c r="R85">
        <v>0.18545</v>
      </c>
    </row>
    <row r="86" spans="18:18" x14ac:dyDescent="0.2">
      <c r="R86">
        <v>0.19961000000000001</v>
      </c>
    </row>
    <row r="87" spans="18:18" x14ac:dyDescent="0.2">
      <c r="R87">
        <v>0.36075000000000002</v>
      </c>
    </row>
    <row r="88" spans="18:18" x14ac:dyDescent="0.2">
      <c r="R88">
        <v>0.40827000000000002</v>
      </c>
    </row>
    <row r="89" spans="18:18" x14ac:dyDescent="0.2">
      <c r="R89">
        <v>0.44402000000000003</v>
      </c>
    </row>
    <row r="90" spans="18:18" x14ac:dyDescent="0.2">
      <c r="R90">
        <v>0.46961999999999998</v>
      </c>
    </row>
    <row r="91" spans="18:18" x14ac:dyDescent="0.2">
      <c r="R91">
        <v>0.49656</v>
      </c>
    </row>
    <row r="92" spans="18:18" x14ac:dyDescent="0.2">
      <c r="R92">
        <v>0.52895999999999999</v>
      </c>
    </row>
    <row r="93" spans="18:18" x14ac:dyDescent="0.2">
      <c r="R93">
        <v>0.73456999999999995</v>
      </c>
    </row>
    <row r="94" spans="18:18" x14ac:dyDescent="0.2">
      <c r="R94">
        <v>9.0429999999999996E-2</v>
      </c>
    </row>
    <row r="95" spans="18:18" x14ac:dyDescent="0.2">
      <c r="R95">
        <v>0.11086</v>
      </c>
    </row>
    <row r="96" spans="18:18" x14ac:dyDescent="0.2">
      <c r="R96">
        <v>0.11673</v>
      </c>
    </row>
    <row r="97" spans="18:18" x14ac:dyDescent="0.2">
      <c r="R97">
        <v>0.12365</v>
      </c>
    </row>
    <row r="98" spans="18:18" x14ac:dyDescent="0.2">
      <c r="R98">
        <v>0.13874</v>
      </c>
    </row>
    <row r="99" spans="18:18" x14ac:dyDescent="0.2">
      <c r="R99">
        <v>0.13986000000000001</v>
      </c>
    </row>
    <row r="100" spans="18:18" x14ac:dyDescent="0.2">
      <c r="R100">
        <v>0.14848</v>
      </c>
    </row>
    <row r="101" spans="18:18" x14ac:dyDescent="0.2">
      <c r="R101">
        <v>0.75822999999999996</v>
      </c>
    </row>
    <row r="102" spans="18:18" x14ac:dyDescent="0.2">
      <c r="R102">
        <v>0.95050999999999997</v>
      </c>
    </row>
    <row r="103" spans="18:18" x14ac:dyDescent="0.2">
      <c r="R103">
        <v>0.99614000000000003</v>
      </c>
    </row>
    <row r="104" spans="18:18" x14ac:dyDescent="0.2">
      <c r="R104">
        <v>1.00315</v>
      </c>
    </row>
    <row r="105" spans="18:18" x14ac:dyDescent="0.2">
      <c r="R105">
        <v>1.3748199999999999</v>
      </c>
    </row>
    <row r="106" spans="18:18" x14ac:dyDescent="0.2">
      <c r="R106">
        <v>1.5488599999999999</v>
      </c>
    </row>
    <row r="107" spans="18:18" x14ac:dyDescent="0.2">
      <c r="R107">
        <v>0.10014000000000001</v>
      </c>
    </row>
    <row r="108" spans="18:18" x14ac:dyDescent="0.2">
      <c r="R108">
        <v>0.10215</v>
      </c>
    </row>
    <row r="109" spans="18:18" x14ac:dyDescent="0.2">
      <c r="R109">
        <v>0.14815999999999999</v>
      </c>
    </row>
    <row r="110" spans="18:18" x14ac:dyDescent="0.2">
      <c r="R110">
        <v>0.17416000000000001</v>
      </c>
    </row>
    <row r="111" spans="18:18" x14ac:dyDescent="0.2">
      <c r="R111">
        <v>0.22417999999999999</v>
      </c>
    </row>
    <row r="112" spans="18:18" x14ac:dyDescent="0.2">
      <c r="R112">
        <v>0.24818000000000001</v>
      </c>
    </row>
    <row r="113" spans="18:18" x14ac:dyDescent="0.2">
      <c r="R113">
        <v>0.25285000000000002</v>
      </c>
    </row>
    <row r="114" spans="18:18" x14ac:dyDescent="0.2">
      <c r="R114">
        <v>0.25885000000000002</v>
      </c>
    </row>
    <row r="115" spans="18:18" x14ac:dyDescent="0.2">
      <c r="R115">
        <v>0.30286999999999997</v>
      </c>
    </row>
    <row r="116" spans="18:18" x14ac:dyDescent="0.2">
      <c r="R116">
        <v>0.40822999999999998</v>
      </c>
    </row>
    <row r="117" spans="18:18" x14ac:dyDescent="0.2">
      <c r="R117">
        <v>0.50824999999999998</v>
      </c>
    </row>
    <row r="118" spans="18:18" x14ac:dyDescent="0.2">
      <c r="R118">
        <v>0.53493000000000002</v>
      </c>
    </row>
    <row r="119" spans="18:18" x14ac:dyDescent="0.2">
      <c r="R119">
        <v>0.53759999999999997</v>
      </c>
    </row>
    <row r="120" spans="18:18" x14ac:dyDescent="0.2">
      <c r="R120">
        <v>0.56294</v>
      </c>
    </row>
    <row r="121" spans="18:18" x14ac:dyDescent="0.2">
      <c r="R121">
        <v>1.4919999999999999E-2</v>
      </c>
    </row>
    <row r="122" spans="18:18" x14ac:dyDescent="0.2">
      <c r="R122">
        <v>2.205E-2</v>
      </c>
    </row>
    <row r="123" spans="18:18" x14ac:dyDescent="0.2">
      <c r="R123">
        <v>3.0970000000000001E-2</v>
      </c>
    </row>
    <row r="124" spans="18:18" x14ac:dyDescent="0.2">
      <c r="R124">
        <v>7.7640000000000001E-2</v>
      </c>
    </row>
    <row r="125" spans="18:18" x14ac:dyDescent="0.2">
      <c r="R125">
        <v>0.12919</v>
      </c>
    </row>
    <row r="126" spans="18:18" x14ac:dyDescent="0.2">
      <c r="R126">
        <v>0.13721</v>
      </c>
    </row>
    <row r="127" spans="18:18" x14ac:dyDescent="0.2">
      <c r="R127">
        <v>0.13836999999999999</v>
      </c>
    </row>
    <row r="128" spans="18:18" x14ac:dyDescent="0.2">
      <c r="R128">
        <v>0.14212</v>
      </c>
    </row>
    <row r="129" spans="18:18" x14ac:dyDescent="0.2">
      <c r="R129">
        <v>0.16857</v>
      </c>
    </row>
    <row r="130" spans="18:18" x14ac:dyDescent="0.2">
      <c r="R130">
        <v>0.17619000000000001</v>
      </c>
    </row>
    <row r="131" spans="18:18" x14ac:dyDescent="0.2">
      <c r="R131">
        <v>0.20327999999999999</v>
      </c>
    </row>
    <row r="132" spans="18:18" x14ac:dyDescent="0.2">
      <c r="R132">
        <v>0.21356</v>
      </c>
    </row>
    <row r="133" spans="18:18" x14ac:dyDescent="0.2">
      <c r="R133">
        <v>0.21698999999999999</v>
      </c>
    </row>
    <row r="134" spans="18:18" x14ac:dyDescent="0.2">
      <c r="R134">
        <v>0.22963</v>
      </c>
    </row>
    <row r="135" spans="18:18" x14ac:dyDescent="0.2">
      <c r="R135">
        <v>0.24310999999999999</v>
      </c>
    </row>
    <row r="136" spans="18:18" x14ac:dyDescent="0.2">
      <c r="R136">
        <v>0.25363000000000002</v>
      </c>
    </row>
    <row r="137" spans="18:18" x14ac:dyDescent="0.2">
      <c r="R137">
        <v>0.27010000000000001</v>
      </c>
    </row>
    <row r="138" spans="18:18" x14ac:dyDescent="0.2">
      <c r="R138">
        <v>0.27865000000000001</v>
      </c>
    </row>
    <row r="139" spans="18:18" x14ac:dyDescent="0.2">
      <c r="R139">
        <v>0.3211</v>
      </c>
    </row>
    <row r="140" spans="18:18" x14ac:dyDescent="0.2">
      <c r="R140">
        <v>0.44924999999999998</v>
      </c>
    </row>
    <row r="141" spans="18:18" x14ac:dyDescent="0.2">
      <c r="R141">
        <v>0.65710999999999997</v>
      </c>
    </row>
    <row r="142" spans="18:18" x14ac:dyDescent="0.2">
      <c r="R142">
        <v>7.3699999999999998E-3</v>
      </c>
    </row>
    <row r="143" spans="18:18" x14ac:dyDescent="0.2">
      <c r="R143">
        <v>2.4750000000000001E-2</v>
      </c>
    </row>
    <row r="144" spans="18:18" x14ac:dyDescent="0.2">
      <c r="R144">
        <v>3.5810000000000002E-2</v>
      </c>
    </row>
    <row r="145" spans="18:18" x14ac:dyDescent="0.2">
      <c r="R145">
        <v>4.3700000000000003E-2</v>
      </c>
    </row>
    <row r="146" spans="18:18" x14ac:dyDescent="0.2">
      <c r="R146">
        <v>7.1080000000000004E-2</v>
      </c>
    </row>
    <row r="147" spans="18:18" x14ac:dyDescent="0.2">
      <c r="R147">
        <v>0.19728999999999999</v>
      </c>
    </row>
    <row r="148" spans="18:18" x14ac:dyDescent="0.2">
      <c r="R148">
        <v>0.29348000000000002</v>
      </c>
    </row>
    <row r="149" spans="18:18" x14ac:dyDescent="0.2">
      <c r="R149">
        <v>0.36247000000000001</v>
      </c>
    </row>
    <row r="150" spans="18:18" x14ac:dyDescent="0.2">
      <c r="R150">
        <v>0.37043999999999999</v>
      </c>
    </row>
    <row r="151" spans="18:18" x14ac:dyDescent="0.2">
      <c r="R151">
        <v>0.39895999999999998</v>
      </c>
    </row>
    <row r="152" spans="18:18" x14ac:dyDescent="0.2">
      <c r="R152">
        <v>0.50046000000000002</v>
      </c>
    </row>
    <row r="153" spans="18:18" x14ac:dyDescent="0.2">
      <c r="R153">
        <v>0.51505999999999996</v>
      </c>
    </row>
    <row r="154" spans="18:18" x14ac:dyDescent="0.2">
      <c r="R154">
        <v>0.51903999999999995</v>
      </c>
    </row>
    <row r="155" spans="18:18" x14ac:dyDescent="0.2">
      <c r="R155">
        <v>0.68977999999999995</v>
      </c>
    </row>
    <row r="156" spans="18:18" x14ac:dyDescent="0.2">
      <c r="R156">
        <v>0.79298000000000002</v>
      </c>
    </row>
    <row r="157" spans="18:18" x14ac:dyDescent="0.2">
      <c r="R157">
        <v>0.80298000000000003</v>
      </c>
    </row>
    <row r="158" spans="18:18" x14ac:dyDescent="0.2">
      <c r="R158">
        <v>0.81930999999999998</v>
      </c>
    </row>
    <row r="159" spans="18:18" x14ac:dyDescent="0.2">
      <c r="R159">
        <v>0.89354999999999996</v>
      </c>
    </row>
    <row r="160" spans="18:18" x14ac:dyDescent="0.2">
      <c r="R160">
        <v>0.94198999999999999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FinalSR</vt:lpstr>
      <vt:lpstr>AdditionalData</vt:lpstr>
      <vt:lpstr>MoreData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Bakken, Matthew</cp:lastModifiedBy>
  <dcterms:created xsi:type="dcterms:W3CDTF">2015-06-05T18:17:20Z</dcterms:created>
  <dcterms:modified xsi:type="dcterms:W3CDTF">2025-03-26T20:52:35Z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2020-12-22T19:14:56Z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f2d625b9-ae27-4576-a56e-00002701c05d</vt:lpwstr>
  </property>
  <property fmtid="{D5CDD505-2E9C-101B-9397-08002B2CF9AE}" pid="8" name="MSIP_Label_abf2ea38-542c-4b75-bd7d-582ec36a519f_ContentBits">
    <vt:lpwstr>2</vt:lpwstr>
  </property>
</Properties>
</file>