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3 - NeusSalcha/"/>
    </mc:Choice>
  </mc:AlternateContent>
  <xr:revisionPtr revIDLastSave="0" documentId="13_ncr:1_{5FCB1C94-3523-9F4E-A629-2F119AAA1ACC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9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" i="2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</calcChain>
</file>

<file path=xl/sharedStrings.xml><?xml version="1.0" encoding="utf-8"?>
<sst xmlns="http://schemas.openxmlformats.org/spreadsheetml/2006/main" count="103" uniqueCount="64">
  <si>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</si>
  <si>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</si>
  <si>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</si>
  <si>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</si>
  <si>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</si>
  <si>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</si>
  <si>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</si>
  <si>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</si>
  <si>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</si>
  <si>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</si>
  <si>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</si>
  <si>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</si>
  <si>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</si>
  <si>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</si>
  <si>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</si>
  <si>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</si>
  <si>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</si>
  <si>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</si>
  <si>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</si>
  <si>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</si>
  <si>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</si>
  <si>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</si>
  <si>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</si>
  <si>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</si>
  <si>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</si>
  <si>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data checks out</t>
  </si>
  <si>
    <t>Ho:</t>
  </si>
  <si>
    <t>X:</t>
  </si>
  <si>
    <t>Y:</t>
  </si>
  <si>
    <t>Comment:</t>
  </si>
  <si>
    <t>Implicit pathway of effect: survival</t>
  </si>
  <si>
    <t xml:space="preserve">Source: </t>
  </si>
  <si>
    <t>Chinook</t>
  </si>
  <si>
    <t>Neuswanger, J.R., Wipfli, M.S., Evenson, M.J., Hughes, N.F., and Rosenberger, A.E. Low productivity of Chinook salmon strongly correlates with high summer stream discharge in two Alaskan rivers in the Yukon drainage. Can. J. Fish. Aquat. Sci. 72: 1125–1137 (2015) 
dx.doi.org/10.1139/cjfas-2014-0498</t>
  </si>
  <si>
    <t>Residual Recruits (Obs - Pred)</t>
  </si>
  <si>
    <t>Column G with a constant of 1 added to make the time series mean equivalen to the average population size</t>
  </si>
  <si>
    <t>%MAD</t>
  </si>
  <si>
    <t>recruit deviation normalized by mean recruits</t>
  </si>
  <si>
    <t>Fig. 1, Fig. 2</t>
  </si>
  <si>
    <t>1986-2005</t>
  </si>
  <si>
    <t>Spawner/recruit (juvenile)</t>
  </si>
  <si>
    <t xml:space="preserve">Residual recruits from the stock-recruit curve are negatively correlated with high summer baseflows </t>
  </si>
  <si>
    <t>Median summer (April 26-Sept. 30) flow (as %MAD)</t>
  </si>
  <si>
    <t xml:space="preserve">Residual recruits from the Ricker stock-recruit curve (Fig. 1) </t>
  </si>
  <si>
    <t xml:space="preserve">             A constant of 1 (equivalent to one standardized population) was then added to standardize the mean around the population average for the time series.</t>
  </si>
  <si>
    <t>Residual recruits from the Ricker stock-recruit curve</t>
  </si>
  <si>
    <t>Apr-Sept</t>
  </si>
  <si>
    <t>NeusSalc</t>
  </si>
  <si>
    <t>Neuswanger et al. 2015</t>
  </si>
  <si>
    <t>Chinook Salmon</t>
  </si>
  <si>
    <t>Salcha River, Alaska, USA</t>
  </si>
  <si>
    <t>Median summer discharge (digitized)</t>
  </si>
  <si>
    <t>Median summer discharge (% MAD)</t>
  </si>
  <si>
    <t>Residual Recruits (Obs - Pred)/17,018 standardized to the mean of 17,018 recruits</t>
  </si>
  <si>
    <t>42.7 cms</t>
  </si>
  <si>
    <t>Salcha River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</si>
  <si>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Residual recruits from the stock-recruit curve were digitixed, then divided by the average number of recruits (17,018) in the time series to standardize annual recruit deviation to the mean.</t>
    </r>
  </si>
  <si>
    <t>USGS 15484000 SALCHA R NR SALCHAKET AK</t>
  </si>
  <si>
    <r>
      <t xml:space="preserve">MAD = 1508 cfs = </t>
    </r>
    <r>
      <rPr>
        <b/>
        <sz val="11"/>
        <color rgb="FFFF0000"/>
        <rFont val="Calibri"/>
        <family val="2"/>
        <scheme val="minor"/>
      </rPr>
      <t>42.7 cms</t>
    </r>
  </si>
  <si>
    <t>Final curve was derived from linear regression.</t>
  </si>
  <si>
    <t>Original study axis units</t>
  </si>
  <si>
    <t>Y axis standardized to one, x-axis standardized to % MAD</t>
  </si>
  <si>
    <t>Y (vital rate)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</si>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</sst>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0" fillId="0" borderId="0" xfId="0" applyAlignment="1">
      <alignment wrapText="1"/>
    </xf>
    <xf numFmtId="0" fontId="8" fillId="8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0" xfId="0" applyFill="1"/>
    <xf numFmtId="0" fontId="11" fillId="8" borderId="0" xfId="0" applyFont="1" applyFill="1"/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FinalSR!$A$2:$A$20</c:f>
              <c:numCache>
                <c:formatCode>General</c:formatCode>
                <c:ptCount val="19"/>
                <c:pt idx="0">
                  <c:v>136.29976579999999</c:v>
                </c:pt>
                <c:pt idx="1">
                  <c:v>112.412178</c:v>
                </c:pt>
                <c:pt idx="2">
                  <c:v>163.4660422</c:v>
                </c:pt>
                <c:pt idx="3">
                  <c:v>178.45433259999999</c:v>
                </c:pt>
                <c:pt idx="4">
                  <c:v>123.4192037</c:v>
                </c:pt>
                <c:pt idx="5">
                  <c:v>187.82201409999999</c:v>
                </c:pt>
                <c:pt idx="6">
                  <c:v>131.381733</c:v>
                </c:pt>
                <c:pt idx="7">
                  <c:v>202.10772829999999</c:v>
                </c:pt>
                <c:pt idx="8">
                  <c:v>105.8548009</c:v>
                </c:pt>
                <c:pt idx="9">
                  <c:v>111.9437939</c:v>
                </c:pt>
                <c:pt idx="10">
                  <c:v>122.9508197</c:v>
                </c:pt>
                <c:pt idx="11">
                  <c:v>84.777517560000007</c:v>
                </c:pt>
                <c:pt idx="12">
                  <c:v>232.7868852</c:v>
                </c:pt>
                <c:pt idx="13">
                  <c:v>144.4964871</c:v>
                </c:pt>
                <c:pt idx="14">
                  <c:v>190.6323185</c:v>
                </c:pt>
                <c:pt idx="15">
                  <c:v>173.06791569999999</c:v>
                </c:pt>
                <c:pt idx="16">
                  <c:v>91.100702580000004</c:v>
                </c:pt>
                <c:pt idx="17">
                  <c:v>166.0421546</c:v>
                </c:pt>
                <c:pt idx="18">
                  <c:v>128.57142859999999</c:v>
                </c:pt>
              </c:numCache>
            </c:numRef>
          </c:xVal>
          <c:yVal>
            <c:numRef>
              <c:f>FinalSR!$B$2:$B$20</c:f>
              <c:numCache>
                <c:formatCode>General</c:formatCode>
                <c:ptCount val="19"/>
                <c:pt idx="0">
                  <c:v>55.473067917999998</c:v>
                </c:pt>
                <c:pt idx="1">
                  <c:v>62.400468379999992</c:v>
                </c:pt>
                <c:pt idx="2">
                  <c:v>47.594847762000001</c:v>
                </c:pt>
                <c:pt idx="3">
                  <c:v>43.248243545999998</c:v>
                </c:pt>
                <c:pt idx="4">
                  <c:v>59.208430927000002</c:v>
                </c:pt>
                <c:pt idx="5">
                  <c:v>40.53161591100001</c:v>
                </c:pt>
                <c:pt idx="6">
                  <c:v>56.899297429999997</c:v>
                </c:pt>
                <c:pt idx="7">
                  <c:v>36.388758793000001</c:v>
                </c:pt>
                <c:pt idx="8">
                  <c:v>64.302107739000007</c:v>
                </c:pt>
                <c:pt idx="9">
                  <c:v>62.536299768999996</c:v>
                </c:pt>
                <c:pt idx="10">
                  <c:v>59.344262287000006</c:v>
                </c:pt>
                <c:pt idx="11">
                  <c:v>70.414519907599995</c:v>
                </c:pt>
                <c:pt idx="12">
                  <c:v>27.491803292000007</c:v>
                </c:pt>
                <c:pt idx="13">
                  <c:v>53.096018741000009</c:v>
                </c:pt>
                <c:pt idx="14">
                  <c:v>39.716627635000002</c:v>
                </c:pt>
                <c:pt idx="15">
                  <c:v>44.810304447000007</c:v>
                </c:pt>
                <c:pt idx="16">
                  <c:v>68.580796251799995</c:v>
                </c:pt>
                <c:pt idx="17">
                  <c:v>46.847775165999998</c:v>
                </c:pt>
                <c:pt idx="18">
                  <c:v>57.714285705999998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3-4248-8DA4-D4C683B8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663087"/>
        <c:axId val="1006794527"/>
      </c:scatterChart>
      <c:valAx>
        <c:axId val="1006663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794527"/>
        <c:crosses val="autoZero"/>
        <c:crossBetween val="midCat"/>
      </c:valAx>
      <c:valAx>
        <c:axId val="100679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663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AdditionalData!$L$2:$L$20</c:f>
              <c:numCache>
                <c:formatCode>General</c:formatCode>
                <c:ptCount val="19"/>
                <c:pt idx="0">
                  <c:v>136.29976579999999</c:v>
                </c:pt>
                <c:pt idx="1">
                  <c:v>112.412178</c:v>
                </c:pt>
                <c:pt idx="2">
                  <c:v>163.4660422</c:v>
                </c:pt>
                <c:pt idx="3">
                  <c:v>178.45433259999999</c:v>
                </c:pt>
                <c:pt idx="4">
                  <c:v>123.4192037</c:v>
                </c:pt>
                <c:pt idx="5">
                  <c:v>187.82201409999999</c:v>
                </c:pt>
                <c:pt idx="6">
                  <c:v>131.381733</c:v>
                </c:pt>
                <c:pt idx="7">
                  <c:v>202.10772829999999</c:v>
                </c:pt>
                <c:pt idx="8">
                  <c:v>105.8548009</c:v>
                </c:pt>
                <c:pt idx="9">
                  <c:v>111.9437939</c:v>
                </c:pt>
                <c:pt idx="10">
                  <c:v>122.9508197</c:v>
                </c:pt>
                <c:pt idx="11">
                  <c:v>84.777517560000007</c:v>
                </c:pt>
                <c:pt idx="12">
                  <c:v>232.7868852</c:v>
                </c:pt>
                <c:pt idx="13">
                  <c:v>144.4964871</c:v>
                </c:pt>
                <c:pt idx="14">
                  <c:v>190.6323185</c:v>
                </c:pt>
                <c:pt idx="15">
                  <c:v>173.06791569999999</c:v>
                </c:pt>
                <c:pt idx="16">
                  <c:v>91.100702580000004</c:v>
                </c:pt>
                <c:pt idx="17">
                  <c:v>166.0421546</c:v>
                </c:pt>
                <c:pt idx="18">
                  <c:v>128.57142859999999</c:v>
                </c:pt>
              </c:numCache>
            </c:numRef>
          </c:xVal>
          <c:yVal>
            <c:numRef>
              <c:f>AdditionalData!$M$2:$M$20</c:f>
              <c:numCache>
                <c:formatCode>General</c:formatCode>
                <c:ptCount val="19"/>
                <c:pt idx="0">
                  <c:v>0.32696802139999998</c:v>
                </c:pt>
                <c:pt idx="1">
                  <c:v>0.76132930509999996</c:v>
                </c:pt>
                <c:pt idx="2">
                  <c:v>1</c:v>
                </c:pt>
                <c:pt idx="3">
                  <c:v>0.27441144639999998</c:v>
                </c:pt>
                <c:pt idx="4">
                  <c:v>0.75542951619999998</c:v>
                </c:pt>
                <c:pt idx="5">
                  <c:v>0.14524311710000001</c:v>
                </c:pt>
                <c:pt idx="6">
                  <c:v>0.53867639499999997</c:v>
                </c:pt>
                <c:pt idx="7">
                  <c:v>0.43906401389999999</c:v>
                </c:pt>
                <c:pt idx="8">
                  <c:v>0.52730433789999998</c:v>
                </c:pt>
                <c:pt idx="9">
                  <c:v>0.3498546428</c:v>
                </c:pt>
                <c:pt idx="10">
                  <c:v>0.69033232629999997</c:v>
                </c:pt>
                <c:pt idx="11">
                  <c:v>0.89474434270000003</c:v>
                </c:pt>
                <c:pt idx="12">
                  <c:v>0.28829162609999998</c:v>
                </c:pt>
                <c:pt idx="13">
                  <c:v>0.41999657979999999</c:v>
                </c:pt>
                <c:pt idx="14">
                  <c:v>0.7130194379</c:v>
                </c:pt>
                <c:pt idx="15">
                  <c:v>0.21663911529999999</c:v>
                </c:pt>
                <c:pt idx="16">
                  <c:v>0.64795074969999999</c:v>
                </c:pt>
                <c:pt idx="17">
                  <c:v>0.41004959229999999</c:v>
                </c:pt>
                <c:pt idx="18">
                  <c:v>0.64005586299999995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AdditionalData!$L$2:$L$20</c:f>
              <c:numCache>
                <c:formatCode>General</c:formatCode>
                <c:ptCount val="19"/>
                <c:pt idx="0">
                  <c:v>136.29976579999999</c:v>
                </c:pt>
                <c:pt idx="1">
                  <c:v>112.412178</c:v>
                </c:pt>
                <c:pt idx="2">
                  <c:v>163.4660422</c:v>
                </c:pt>
                <c:pt idx="3">
                  <c:v>178.45433259999999</c:v>
                </c:pt>
                <c:pt idx="4">
                  <c:v>123.4192037</c:v>
                </c:pt>
                <c:pt idx="5">
                  <c:v>187.82201409999999</c:v>
                </c:pt>
                <c:pt idx="6">
                  <c:v>131.381733</c:v>
                </c:pt>
                <c:pt idx="7">
                  <c:v>202.10772829999999</c:v>
                </c:pt>
                <c:pt idx="8">
                  <c:v>105.8548009</c:v>
                </c:pt>
                <c:pt idx="9">
                  <c:v>111.9437939</c:v>
                </c:pt>
                <c:pt idx="10">
                  <c:v>122.9508197</c:v>
                </c:pt>
                <c:pt idx="11">
                  <c:v>84.777517560000007</c:v>
                </c:pt>
                <c:pt idx="12">
                  <c:v>232.7868852</c:v>
                </c:pt>
                <c:pt idx="13">
                  <c:v>144.4964871</c:v>
                </c:pt>
                <c:pt idx="14">
                  <c:v>190.6323185</c:v>
                </c:pt>
                <c:pt idx="15">
                  <c:v>173.06791569999999</c:v>
                </c:pt>
                <c:pt idx="16">
                  <c:v>91.100702580000004</c:v>
                </c:pt>
                <c:pt idx="17">
                  <c:v>166.0421546</c:v>
                </c:pt>
                <c:pt idx="18">
                  <c:v>128.57142859999999</c:v>
                </c:pt>
              </c:numCache>
            </c:numRef>
          </c:xVal>
          <c:yVal>
            <c:numRef>
              <c:f>AdditionalData!$N$2:$N$20</c:f>
              <c:numCache>
                <c:formatCode>General</c:formatCode>
                <c:ptCount val="19"/>
                <c:pt idx="0">
                  <c:v>0.55473067917999996</c:v>
                </c:pt>
                <c:pt idx="1">
                  <c:v>0.62400468379999996</c:v>
                </c:pt>
                <c:pt idx="2">
                  <c:v>0.47594847761999998</c:v>
                </c:pt>
                <c:pt idx="3">
                  <c:v>0.43248243545999998</c:v>
                </c:pt>
                <c:pt idx="4">
                  <c:v>0.59208430927</c:v>
                </c:pt>
                <c:pt idx="5">
                  <c:v>0.40531615911000007</c:v>
                </c:pt>
                <c:pt idx="6">
                  <c:v>0.56899297429999995</c:v>
                </c:pt>
                <c:pt idx="7">
                  <c:v>0.36388758792999998</c:v>
                </c:pt>
                <c:pt idx="8">
                  <c:v>0.64302107739000003</c:v>
                </c:pt>
                <c:pt idx="9">
                  <c:v>0.62536299768999992</c:v>
                </c:pt>
                <c:pt idx="10">
                  <c:v>0.59344262287000005</c:v>
                </c:pt>
                <c:pt idx="11">
                  <c:v>0.70414519907599993</c:v>
                </c:pt>
                <c:pt idx="12">
                  <c:v>0.27491803292000005</c:v>
                </c:pt>
                <c:pt idx="13">
                  <c:v>0.53096018741000006</c:v>
                </c:pt>
                <c:pt idx="14">
                  <c:v>0.39716627635000001</c:v>
                </c:pt>
                <c:pt idx="15">
                  <c:v>0.44810304447000004</c:v>
                </c:pt>
                <c:pt idx="16">
                  <c:v>0.68580796251800002</c:v>
                </c:pt>
                <c:pt idx="17">
                  <c:v>0.46847775166</c:v>
                </c:pt>
                <c:pt idx="18">
                  <c:v>0.57714285706000001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67-A542-B23C-DB95A2646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AdditionalData!$J$2:$J$20</c:f>
              <c:numCache>
                <c:formatCode>General</c:formatCode>
                <c:ptCount val="19"/>
                <c:pt idx="0">
                  <c:v>136.29976579999999</c:v>
                </c:pt>
                <c:pt idx="1">
                  <c:v>112.412178</c:v>
                </c:pt>
                <c:pt idx="2">
                  <c:v>163.4660422</c:v>
                </c:pt>
                <c:pt idx="3">
                  <c:v>178.45433259999999</c:v>
                </c:pt>
                <c:pt idx="4">
                  <c:v>123.4192037</c:v>
                </c:pt>
                <c:pt idx="5">
                  <c:v>187.82201409999999</c:v>
                </c:pt>
                <c:pt idx="6">
                  <c:v>131.381733</c:v>
                </c:pt>
                <c:pt idx="7">
                  <c:v>202.10772829999999</c:v>
                </c:pt>
                <c:pt idx="8">
                  <c:v>105.8548009</c:v>
                </c:pt>
                <c:pt idx="9">
                  <c:v>111.9437939</c:v>
                </c:pt>
                <c:pt idx="10">
                  <c:v>122.9508197</c:v>
                </c:pt>
                <c:pt idx="11">
                  <c:v>84.777517560000007</c:v>
                </c:pt>
                <c:pt idx="12">
                  <c:v>232.7868852</c:v>
                </c:pt>
                <c:pt idx="13">
                  <c:v>144.4964871</c:v>
                </c:pt>
                <c:pt idx="14">
                  <c:v>190.6323185</c:v>
                </c:pt>
                <c:pt idx="15">
                  <c:v>173.06791569999999</c:v>
                </c:pt>
                <c:pt idx="16">
                  <c:v>91.100702580000004</c:v>
                </c:pt>
                <c:pt idx="17">
                  <c:v>166.0421546</c:v>
                </c:pt>
                <c:pt idx="18">
                  <c:v>128.57142859999999</c:v>
                </c:pt>
              </c:numCache>
            </c:numRef>
          </c:xVal>
          <c:yVal>
            <c:numRef>
              <c:f>AdditionalData!$K$2:$K$20</c:f>
              <c:numCache>
                <c:formatCode>General</c:formatCode>
                <c:ptCount val="19"/>
                <c:pt idx="0">
                  <c:v>0.67410976600000005</c:v>
                </c:pt>
                <c:pt idx="1">
                  <c:v>1.569632154</c:v>
                </c:pt>
                <c:pt idx="2">
                  <c:v>2.0616993770000001</c:v>
                </c:pt>
                <c:pt idx="3">
                  <c:v>0.56575390800000003</c:v>
                </c:pt>
                <c:pt idx="4">
                  <c:v>1.557468563</c:v>
                </c:pt>
                <c:pt idx="5">
                  <c:v>0.29944764400000001</c:v>
                </c:pt>
                <c:pt idx="6">
                  <c:v>1.110588788</c:v>
                </c:pt>
                <c:pt idx="7">
                  <c:v>0.90521800399999997</c:v>
                </c:pt>
                <c:pt idx="8">
                  <c:v>1.087143025</c:v>
                </c:pt>
                <c:pt idx="9">
                  <c:v>0.721295099</c:v>
                </c:pt>
                <c:pt idx="10">
                  <c:v>1.423257727</c:v>
                </c:pt>
                <c:pt idx="11">
                  <c:v>1.844693854</c:v>
                </c:pt>
                <c:pt idx="12">
                  <c:v>0.59437066599999999</c:v>
                </c:pt>
                <c:pt idx="13">
                  <c:v>0.86590668699999995</c:v>
                </c:pt>
                <c:pt idx="14">
                  <c:v>1.470031731</c:v>
                </c:pt>
                <c:pt idx="15">
                  <c:v>0.44664472900000002</c:v>
                </c:pt>
                <c:pt idx="16">
                  <c:v>1.335879657</c:v>
                </c:pt>
                <c:pt idx="17">
                  <c:v>0.84539898899999999</c:v>
                </c:pt>
                <c:pt idx="18">
                  <c:v>1.319602774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531215590135664"/>
          <c:y val="1.81097938335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'[1]Neuswanger et al. 2015 - Salcha'!$L$1</c:f>
              <c:strCache>
                <c:ptCount val="1"/>
                <c:pt idx="0">
                  <c:v>recruit deviation normalized by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'[1]Neuswanger et al. 2015 - Salcha'!$K$2:$K$20</c:f>
              <c:numCache>
                <c:formatCode>General</c:formatCode>
                <c:ptCount val="19"/>
                <c:pt idx="0">
                  <c:v>136.29976579999999</c:v>
                </c:pt>
                <c:pt idx="1">
                  <c:v>112.412178</c:v>
                </c:pt>
                <c:pt idx="2">
                  <c:v>163.4660422</c:v>
                </c:pt>
                <c:pt idx="3">
                  <c:v>178.45433259999999</c:v>
                </c:pt>
                <c:pt idx="4">
                  <c:v>123.4192037</c:v>
                </c:pt>
                <c:pt idx="5">
                  <c:v>187.82201409999999</c:v>
                </c:pt>
                <c:pt idx="6">
                  <c:v>131.381733</c:v>
                </c:pt>
                <c:pt idx="7">
                  <c:v>202.10772829999999</c:v>
                </c:pt>
                <c:pt idx="8">
                  <c:v>105.8548009</c:v>
                </c:pt>
                <c:pt idx="9">
                  <c:v>111.9437939</c:v>
                </c:pt>
                <c:pt idx="10">
                  <c:v>122.9508197</c:v>
                </c:pt>
                <c:pt idx="11">
                  <c:v>84.777517560000007</c:v>
                </c:pt>
                <c:pt idx="12">
                  <c:v>232.7868852</c:v>
                </c:pt>
                <c:pt idx="13">
                  <c:v>144.4964871</c:v>
                </c:pt>
                <c:pt idx="14">
                  <c:v>190.6323185</c:v>
                </c:pt>
                <c:pt idx="15">
                  <c:v>173.06791569999999</c:v>
                </c:pt>
                <c:pt idx="16">
                  <c:v>91.100702580000004</c:v>
                </c:pt>
                <c:pt idx="17">
                  <c:v>166.0421546</c:v>
                </c:pt>
                <c:pt idx="18">
                  <c:v>128.57142859999999</c:v>
                </c:pt>
              </c:numCache>
            </c:numRef>
          </c:xVal>
          <c:yVal>
            <c:numRef>
              <c:f>'[1]Neuswanger et al. 2015 - Salcha'!$L$2:$L$20</c:f>
              <c:numCache>
                <c:formatCode>General</c:formatCode>
                <c:ptCount val="19"/>
                <c:pt idx="0">
                  <c:v>0.67410976600000005</c:v>
                </c:pt>
                <c:pt idx="1">
                  <c:v>1.569632154</c:v>
                </c:pt>
                <c:pt idx="2">
                  <c:v>2.0616993770000001</c:v>
                </c:pt>
                <c:pt idx="3">
                  <c:v>0.56575390800000003</c:v>
                </c:pt>
                <c:pt idx="4">
                  <c:v>1.557468563</c:v>
                </c:pt>
                <c:pt idx="5">
                  <c:v>0.29944764400000001</c:v>
                </c:pt>
                <c:pt idx="6">
                  <c:v>1.110588788</c:v>
                </c:pt>
                <c:pt idx="7">
                  <c:v>0.90521800399999997</c:v>
                </c:pt>
                <c:pt idx="8">
                  <c:v>1.087143025</c:v>
                </c:pt>
                <c:pt idx="9">
                  <c:v>0.721295099</c:v>
                </c:pt>
                <c:pt idx="10">
                  <c:v>1.423257727</c:v>
                </c:pt>
                <c:pt idx="11">
                  <c:v>1.844693854</c:v>
                </c:pt>
                <c:pt idx="12">
                  <c:v>0.59437066599999999</c:v>
                </c:pt>
                <c:pt idx="13">
                  <c:v>0.86590668699999995</c:v>
                </c:pt>
                <c:pt idx="14">
                  <c:v>1.470031731</c:v>
                </c:pt>
                <c:pt idx="15">
                  <c:v>0.44664472900000002</c:v>
                </c:pt>
                <c:pt idx="16">
                  <c:v>1.335879657</c:v>
                </c:pt>
                <c:pt idx="17">
                  <c:v>0.84539898899999999</c:v>
                </c:pt>
                <c:pt idx="18">
                  <c:v>1.319602774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4-754B-84A9-C81C239C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347272"/>
        <c:axId val="423642856"/>
      </c:scatterChart>
      <c:valAx>
        <c:axId val="4243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42856"/>
        <c:crosses val="autoZero"/>
        <c:crossBetween val="midCat"/>
      </c:valAx>
      <c:valAx>
        <c:axId val="42364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47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336550</xdr:colOff>
      <xdr:row>1</xdr:row>
      <xdr:rowOff>0</xdr:rowOff>
    </xdr:from>
    <xdr:to>
      <xdr:col>12</xdr:col>
      <xdr:colOff>285750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8B27C9-2BBC-EB0A-5A94-54B74091A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603250</xdr:colOff>
      <xdr:row>23</xdr:row>
      <xdr:rowOff>95250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342900</xdr:colOff>
      <xdr:row>13</xdr:row>
      <xdr:rowOff>88900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457200</xdr:colOff>
      <xdr:row>2</xdr:row>
      <xdr:rowOff>12700</xdr:rowOff>
    </xdr:from>
    <xdr:to>
      <xdr:col>24</xdr:col>
      <xdr:colOff>457200</xdr:colOff>
      <xdr:row>20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8FE9E-D317-E680-F248-FB326AB1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0" y="368300"/>
          <a:ext cx="6604000" cy="328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2253616</xdr:colOff>
      <xdr:row>21</xdr:row>
      <xdr:rowOff>82902</xdr:rowOff>
    </xdr:from>
    <xdr:to>
      <xdr:col>2</xdr:col>
      <xdr:colOff>383889</xdr:colOff>
      <xdr:row>38</xdr:row>
      <xdr:rowOff>12699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898686-924A-D64C-9C99-70ACCE27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216" y="5201002"/>
          <a:ext cx="4404073" cy="3168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133350</xdr:rowOff>
    </xdr:from>
    <xdr:to>
      <xdr:col>1</xdr:col>
      <xdr:colOff>1705300</xdr:colOff>
      <xdr:row>49</xdr:row>
      <xdr:rowOff>40505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3CDB93-CB43-2D4A-BB60-33724309B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4489450"/>
          <a:ext cx="3911925" cy="6003155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51</xdr:row>
      <xdr:rowOff>95250</xdr:rowOff>
    </xdr:from>
    <xdr:to>
      <xdr:col>1</xdr:col>
      <xdr:colOff>4094981</xdr:colOff>
      <xdr:row>76</xdr:row>
      <xdr:rowOff>8940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321A98-BB66-7D49-83A2-F2D0000D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10928350"/>
          <a:ext cx="6358756" cy="4676190"/>
        </a:xfrm>
        <a:prstGeom prst="rect">
          <a:avLst/>
        </a:prstGeom>
      </xdr:spPr>
    </xdr:pic>
    <xdr:clientData/>
  </xdr:twoCellAnchor>
  <xdr:twoCellAnchor>
    <xdr:from>
      <xdr:col>13</xdr:col>
      <xdr:colOff>161924</xdr:colOff>
      <xdr:row>2</xdr:row>
      <xdr:rowOff>180975</xdr:rowOff>
    </xdr:from>
    <xdr:to>
      <xdr:col>19</xdr:col>
      <xdr:colOff>114299</xdr:colOff>
      <xdr:row>16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9C3BFC-D44B-244A-9626-5D969A599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L1" t="str">
            <v>recruit deviation normalized by mean recruits</v>
          </cell>
        </row>
      </sheetData>
      <sheetData sheetId="12">
        <row r="1">
          <cell r="L1" t="str">
            <v>recruit deviation normalized by mean recruits</v>
          </cell>
        </row>
        <row r="2">
          <cell r="K2">
            <v>136.29976579999999</v>
          </cell>
          <cell r="L2">
            <v>0.67410976600000005</v>
          </cell>
        </row>
        <row r="3">
          <cell r="K3">
            <v>112.412178</v>
          </cell>
          <cell r="L3">
            <v>1.569632154</v>
          </cell>
        </row>
        <row r="4">
          <cell r="K4">
            <v>163.4660422</v>
          </cell>
          <cell r="L4">
            <v>2.0616993770000001</v>
          </cell>
        </row>
        <row r="5">
          <cell r="K5">
            <v>178.45433259999999</v>
          </cell>
          <cell r="L5">
            <v>0.56575390800000003</v>
          </cell>
        </row>
        <row r="6">
          <cell r="K6">
            <v>123.4192037</v>
          </cell>
          <cell r="L6">
            <v>1.557468563</v>
          </cell>
        </row>
        <row r="7">
          <cell r="K7">
            <v>187.82201409999999</v>
          </cell>
          <cell r="L7">
            <v>0.29944764400000001</v>
          </cell>
        </row>
        <row r="8">
          <cell r="K8">
            <v>131.381733</v>
          </cell>
          <cell r="L8">
            <v>1.110588788</v>
          </cell>
        </row>
        <row r="9">
          <cell r="K9">
            <v>202.10772829999999</v>
          </cell>
          <cell r="L9">
            <v>0.90521800399999997</v>
          </cell>
        </row>
        <row r="10">
          <cell r="K10">
            <v>105.8548009</v>
          </cell>
          <cell r="L10">
            <v>1.087143025</v>
          </cell>
        </row>
        <row r="11">
          <cell r="K11">
            <v>111.9437939</v>
          </cell>
          <cell r="L11">
            <v>0.721295099</v>
          </cell>
        </row>
        <row r="12">
          <cell r="K12">
            <v>122.9508197</v>
          </cell>
          <cell r="L12">
            <v>1.423257727</v>
          </cell>
        </row>
        <row r="13">
          <cell r="K13">
            <v>84.777517560000007</v>
          </cell>
          <cell r="L13">
            <v>1.844693854</v>
          </cell>
        </row>
        <row r="14">
          <cell r="K14">
            <v>232.7868852</v>
          </cell>
          <cell r="L14">
            <v>0.59437066599999999</v>
          </cell>
        </row>
        <row r="15">
          <cell r="K15">
            <v>144.4964871</v>
          </cell>
          <cell r="L15">
            <v>0.86590668699999995</v>
          </cell>
        </row>
        <row r="16">
          <cell r="K16">
            <v>190.6323185</v>
          </cell>
          <cell r="L16">
            <v>1.470031731</v>
          </cell>
        </row>
        <row r="17">
          <cell r="K17">
            <v>173.06791569999999</v>
          </cell>
          <cell r="L17">
            <v>0.44664472900000002</v>
          </cell>
        </row>
        <row r="18">
          <cell r="K18">
            <v>91.100702580000004</v>
          </cell>
          <cell r="L18">
            <v>1.335879657</v>
          </cell>
        </row>
        <row r="19">
          <cell r="K19">
            <v>166.0421546</v>
          </cell>
          <cell r="L19">
            <v>0.84539898899999999</v>
          </cell>
        </row>
        <row r="20">
          <cell r="K20">
            <v>128.57142859999999</v>
          </cell>
          <cell r="L20">
            <v>1.319602774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H31" sqref="H31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136.29976579999999</v>
      </c>
      <c r="B2" s="14">
        <v>55.473067917999998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112.412178</v>
      </c>
      <c r="B3" s="14">
        <v>62.400468379999992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163.4660422</v>
      </c>
      <c r="B4" s="14">
        <v>47.594847762000001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178.45433259999999</v>
      </c>
      <c r="B5" s="14">
        <v>43.248243545999998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123.4192037</v>
      </c>
      <c r="B6" s="14">
        <v>59.208430927000002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187.82201409999999</v>
      </c>
      <c r="B7" s="14">
        <v>40.53161591100001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131.381733</v>
      </c>
      <c r="B8" s="14">
        <v>56.899297429999997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202.10772829999999</v>
      </c>
      <c r="B9" s="14">
        <v>36.388758793000001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105.8548009</v>
      </c>
      <c r="B10" s="14">
        <v>64.302107739000007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111.9437939</v>
      </c>
      <c r="B11" s="14">
        <v>62.536299768999996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122.9508197</v>
      </c>
      <c r="B12" s="14">
        <v>59.344262287000006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84.777517560000007</v>
      </c>
      <c r="B13" s="14">
        <v>70.414519907599995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232.7868852</v>
      </c>
      <c r="B14" s="14">
        <v>27.491803292000007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144.4964871</v>
      </c>
      <c r="B15" s="14">
        <v>53.096018741000009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190.6323185</v>
      </c>
      <c r="B16" s="14">
        <v>39.716627635000002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173.06791569999999</v>
      </c>
      <c r="B17" s="14">
        <v>44.810304447000007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91.100702580000004</v>
      </c>
      <c r="B18" s="14">
        <v>68.580796251799995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166.0421546</v>
      </c>
      <c r="B19" s="14">
        <v>46.847775165999998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128.57142859999999</v>
      </c>
      <c r="B20" s="14">
        <v>57.714285705999998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3"/>
      <c r="B21" s="3"/>
      <c r="C21" s="3"/>
      <c r="D21" s="3"/>
      <c r="E21" s="3"/>
    </row>
    <row r="22" spans="1:5" ht="14.25" customHeight="1" x14ac:dyDescent="0.2">
      <c r="A22" s="3"/>
      <c r="B22" s="3"/>
      <c r="C22" s="3"/>
    </row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workbookViewId="0">
      <selection activeCell="P36" sqref="P36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62</v>
      </c>
      <c r="L1" s="4" t="s">
        <v>0</v>
      </c>
      <c r="M1" s="4" t="s">
        <v>5</v>
      </c>
      <c r="N1" s="4" t="s">
        <v>63</v>
      </c>
    </row>
    <row r="2" spans="4:14" ht="14.25" customHeight="1" x14ac:dyDescent="0.2">
      <c r="D2" s="6" t="s">
        <v>10</v>
      </c>
      <c r="E2" s="7" t="s">
        <v>48</v>
      </c>
      <c r="G2">
        <v>23</v>
      </c>
      <c r="H2" t="s">
        <v>47</v>
      </c>
      <c r="I2" t="s">
        <v>32</v>
      </c>
      <c r="J2" s="12">
        <v>136.29976579999999</v>
      </c>
      <c r="K2" s="13">
        <v>0.67410976600000005</v>
      </c>
      <c r="L2" s="14">
        <v>136.29976579999999</v>
      </c>
      <c r="M2" s="15">
        <v>0.32696802139999998</v>
      </c>
      <c r="N2">
        <f>(-0.0029)*L2 + 0.95</f>
        <v>0.55473067917999996</v>
      </c>
    </row>
    <row r="3" spans="4:14" ht="14.25" customHeight="1" x14ac:dyDescent="0.2">
      <c r="D3" s="8" t="s">
        <v>11</v>
      </c>
      <c r="E3" s="9" t="s">
        <v>49</v>
      </c>
      <c r="G3">
        <v>23</v>
      </c>
      <c r="H3" t="s">
        <v>47</v>
      </c>
      <c r="I3" t="s">
        <v>32</v>
      </c>
      <c r="J3" s="12">
        <v>112.412178</v>
      </c>
      <c r="K3" s="13">
        <v>1.569632154</v>
      </c>
      <c r="L3" s="14">
        <v>112.412178</v>
      </c>
      <c r="M3" s="15">
        <v>0.76132930509999996</v>
      </c>
      <c r="N3">
        <f t="shared" ref="N3:N20" si="0">(-0.0029)*L3 + 0.95</f>
        <v>0.62400468379999996</v>
      </c>
    </row>
    <row r="4" spans="4:14" ht="14.25" customHeight="1" x14ac:dyDescent="0.2">
      <c r="D4" s="8" t="s">
        <v>12</v>
      </c>
      <c r="E4" s="9" t="s">
        <v>50</v>
      </c>
      <c r="G4">
        <v>23</v>
      </c>
      <c r="H4" t="s">
        <v>47</v>
      </c>
      <c r="I4" t="s">
        <v>32</v>
      </c>
      <c r="J4" s="12">
        <v>163.4660422</v>
      </c>
      <c r="K4" s="13">
        <v>2.0616993770000001</v>
      </c>
      <c r="L4" s="14">
        <v>163.4660422</v>
      </c>
      <c r="M4" s="15">
        <v>1</v>
      </c>
      <c r="N4">
        <f t="shared" si="0"/>
        <v>0.47594847761999998</v>
      </c>
    </row>
    <row r="5" spans="4:14" ht="14.25" customHeight="1" x14ac:dyDescent="0.2">
      <c r="D5" s="8" t="s">
        <v>13</v>
      </c>
      <c r="E5" s="9" t="s">
        <v>39</v>
      </c>
      <c r="G5">
        <v>23</v>
      </c>
      <c r="H5" t="s">
        <v>47</v>
      </c>
      <c r="I5" t="s">
        <v>32</v>
      </c>
      <c r="J5" s="12">
        <v>178.45433259999999</v>
      </c>
      <c r="K5" s="13">
        <v>0.56575390800000003</v>
      </c>
      <c r="L5" s="14">
        <v>178.45433259999999</v>
      </c>
      <c r="M5" s="15">
        <v>0.27441144639999998</v>
      </c>
      <c r="N5">
        <f t="shared" si="0"/>
        <v>0.43248243545999998</v>
      </c>
    </row>
    <row r="6" spans="4:14" ht="14.25" customHeight="1" x14ac:dyDescent="0.2">
      <c r="D6" s="8" t="s">
        <v>14</v>
      </c>
      <c r="E6" s="9" t="s">
        <v>15</v>
      </c>
      <c r="G6">
        <v>23</v>
      </c>
      <c r="H6" t="s">
        <v>47</v>
      </c>
      <c r="I6" t="s">
        <v>32</v>
      </c>
      <c r="J6" s="12">
        <v>123.4192037</v>
      </c>
      <c r="K6" s="13">
        <v>1.557468563</v>
      </c>
      <c r="L6" s="14">
        <v>123.4192037</v>
      </c>
      <c r="M6" s="15">
        <v>0.75542951619999998</v>
      </c>
      <c r="N6">
        <f t="shared" si="0"/>
        <v>0.59208430927</v>
      </c>
    </row>
    <row r="7" spans="4:14" ht="14.25" customHeight="1" x14ac:dyDescent="0.2">
      <c r="D7" s="8" t="s">
        <v>16</v>
      </c>
      <c r="E7" s="9" t="s">
        <v>40</v>
      </c>
      <c r="G7">
        <v>23</v>
      </c>
      <c r="H7" t="s">
        <v>47</v>
      </c>
      <c r="I7" t="s">
        <v>32</v>
      </c>
      <c r="J7" s="12">
        <v>187.82201409999999</v>
      </c>
      <c r="K7" s="13">
        <v>0.29944764400000001</v>
      </c>
      <c r="L7" s="14">
        <v>187.82201409999999</v>
      </c>
      <c r="M7" s="15">
        <v>0.14524311710000001</v>
      </c>
      <c r="N7">
        <f t="shared" si="0"/>
        <v>0.40531615911000007</v>
      </c>
    </row>
    <row r="8" spans="4:14" ht="14.25" customHeight="1" x14ac:dyDescent="0.2">
      <c r="D8" s="8" t="s">
        <v>17</v>
      </c>
      <c r="E8" s="9" t="s">
        <v>45</v>
      </c>
      <c r="G8">
        <v>23</v>
      </c>
      <c r="H8" t="s">
        <v>47</v>
      </c>
      <c r="I8" t="s">
        <v>32</v>
      </c>
      <c r="J8" s="12">
        <v>131.381733</v>
      </c>
      <c r="K8" s="13">
        <v>1.110588788</v>
      </c>
      <c r="L8" s="14">
        <v>131.381733</v>
      </c>
      <c r="M8" s="15">
        <v>0.53867639499999997</v>
      </c>
      <c r="N8">
        <f t="shared" si="0"/>
        <v>0.56899297429999995</v>
      </c>
    </row>
    <row r="9" spans="4:14" ht="14.25" customHeight="1" x14ac:dyDescent="0.2">
      <c r="D9" s="8" t="s">
        <v>18</v>
      </c>
      <c r="E9" s="9" t="s">
        <v>46</v>
      </c>
      <c r="G9">
        <v>23</v>
      </c>
      <c r="H9" t="s">
        <v>47</v>
      </c>
      <c r="I9" t="s">
        <v>32</v>
      </c>
      <c r="J9" s="12">
        <v>202.10772829999999</v>
      </c>
      <c r="K9" s="13">
        <v>0.90521800399999997</v>
      </c>
      <c r="L9" s="14">
        <v>202.10772829999999</v>
      </c>
      <c r="M9" s="15">
        <v>0.43906401389999999</v>
      </c>
      <c r="N9">
        <f t="shared" si="0"/>
        <v>0.36388758792999998</v>
      </c>
    </row>
    <row r="10" spans="4:14" ht="14.25" customHeight="1" x14ac:dyDescent="0.25">
      <c r="D10" s="10" t="s">
        <v>19</v>
      </c>
      <c r="E10" s="11" t="s">
        <v>59</v>
      </c>
      <c r="G10">
        <v>23</v>
      </c>
      <c r="H10" t="s">
        <v>47</v>
      </c>
      <c r="I10" t="s">
        <v>32</v>
      </c>
      <c r="J10" s="12">
        <v>105.8548009</v>
      </c>
      <c r="K10" s="13">
        <v>1.087143025</v>
      </c>
      <c r="L10" s="14">
        <v>105.8548009</v>
      </c>
      <c r="M10" s="15">
        <v>0.52730433789999998</v>
      </c>
      <c r="N10">
        <f t="shared" si="0"/>
        <v>0.64302107739000003</v>
      </c>
    </row>
    <row r="11" spans="4:14" ht="14.25" customHeight="1" x14ac:dyDescent="0.2">
      <c r="G11">
        <v>23</v>
      </c>
      <c r="H11" t="s">
        <v>47</v>
      </c>
      <c r="I11" t="s">
        <v>32</v>
      </c>
      <c r="J11" s="12">
        <v>111.9437939</v>
      </c>
      <c r="K11" s="13">
        <v>0.721295099</v>
      </c>
      <c r="L11" s="14">
        <v>111.9437939</v>
      </c>
      <c r="M11" s="15">
        <v>0.3498546428</v>
      </c>
      <c r="N11">
        <f t="shared" si="0"/>
        <v>0.62536299768999992</v>
      </c>
    </row>
    <row r="12" spans="4:14" ht="14.25" customHeight="1" x14ac:dyDescent="0.2">
      <c r="G12">
        <v>23</v>
      </c>
      <c r="H12" t="s">
        <v>47</v>
      </c>
      <c r="I12" t="s">
        <v>32</v>
      </c>
      <c r="J12" s="12">
        <v>122.9508197</v>
      </c>
      <c r="K12" s="13">
        <v>1.423257727</v>
      </c>
      <c r="L12" s="14">
        <v>122.9508197</v>
      </c>
      <c r="M12" s="15">
        <v>0.69033232629999997</v>
      </c>
      <c r="N12">
        <f t="shared" si="0"/>
        <v>0.59344262287000005</v>
      </c>
    </row>
    <row r="13" spans="4:14" ht="14.25" customHeight="1" x14ac:dyDescent="0.2">
      <c r="D13" s="18" t="s">
        <v>60</v>
      </c>
      <c r="G13">
        <v>23</v>
      </c>
      <c r="H13" t="s">
        <v>47</v>
      </c>
      <c r="I13" t="s">
        <v>32</v>
      </c>
      <c r="J13" s="12">
        <v>84.777517560000007</v>
      </c>
      <c r="K13" s="13">
        <v>1.844693854</v>
      </c>
      <c r="L13" s="14">
        <v>84.777517560000007</v>
      </c>
      <c r="M13" s="15">
        <v>0.89474434270000003</v>
      </c>
      <c r="N13">
        <f t="shared" si="0"/>
        <v>0.70414519907599993</v>
      </c>
    </row>
    <row r="14" spans="4:14" ht="14.25" customHeight="1" x14ac:dyDescent="0.2">
      <c r="G14">
        <v>23</v>
      </c>
      <c r="H14" t="s">
        <v>47</v>
      </c>
      <c r="I14" t="s">
        <v>32</v>
      </c>
      <c r="J14" s="12">
        <v>232.7868852</v>
      </c>
      <c r="K14" s="13">
        <v>0.59437066599999999</v>
      </c>
      <c r="L14" s="14">
        <v>232.7868852</v>
      </c>
      <c r="M14" s="15">
        <v>0.28829162609999998</v>
      </c>
      <c r="N14">
        <f t="shared" si="0"/>
        <v>0.27491803292000005</v>
      </c>
    </row>
    <row r="15" spans="4:14" ht="14.25" customHeight="1" x14ac:dyDescent="0.2">
      <c r="G15">
        <v>23</v>
      </c>
      <c r="H15" t="s">
        <v>47</v>
      </c>
      <c r="I15" t="s">
        <v>32</v>
      </c>
      <c r="J15" s="12">
        <v>144.4964871</v>
      </c>
      <c r="K15" s="13">
        <v>0.86590668699999995</v>
      </c>
      <c r="L15" s="14">
        <v>144.4964871</v>
      </c>
      <c r="M15" s="15">
        <v>0.41999657979999999</v>
      </c>
      <c r="N15">
        <f t="shared" si="0"/>
        <v>0.53096018741000006</v>
      </c>
    </row>
    <row r="16" spans="4:14" ht="14.25" customHeight="1" x14ac:dyDescent="0.2">
      <c r="G16">
        <v>23</v>
      </c>
      <c r="H16" t="s">
        <v>47</v>
      </c>
      <c r="I16" t="s">
        <v>32</v>
      </c>
      <c r="J16" s="12">
        <v>190.6323185</v>
      </c>
      <c r="K16" s="13">
        <v>1.470031731</v>
      </c>
      <c r="L16" s="14">
        <v>190.6323185</v>
      </c>
      <c r="M16" s="15">
        <v>0.7130194379</v>
      </c>
      <c r="N16">
        <f t="shared" si="0"/>
        <v>0.39716627635000001</v>
      </c>
    </row>
    <row r="17" spans="4:14" ht="14.25" customHeight="1" x14ac:dyDescent="0.2">
      <c r="G17">
        <v>23</v>
      </c>
      <c r="H17" t="s">
        <v>47</v>
      </c>
      <c r="I17" t="s">
        <v>32</v>
      </c>
      <c r="J17" s="12">
        <v>173.06791569999999</v>
      </c>
      <c r="K17" s="13">
        <v>0.44664472900000002</v>
      </c>
      <c r="L17" s="14">
        <v>173.06791569999999</v>
      </c>
      <c r="M17" s="15">
        <v>0.21663911529999999</v>
      </c>
      <c r="N17">
        <f t="shared" si="0"/>
        <v>0.44810304447000004</v>
      </c>
    </row>
    <row r="18" spans="4:14" ht="14.25" customHeight="1" x14ac:dyDescent="0.2">
      <c r="G18">
        <v>23</v>
      </c>
      <c r="H18" t="s">
        <v>47</v>
      </c>
      <c r="I18" t="s">
        <v>32</v>
      </c>
      <c r="J18" s="12">
        <v>91.100702580000004</v>
      </c>
      <c r="K18" s="13">
        <v>1.335879657</v>
      </c>
      <c r="L18" s="14">
        <v>91.100702580000004</v>
      </c>
      <c r="M18" s="15">
        <v>0.64795074969999999</v>
      </c>
      <c r="N18">
        <f t="shared" si="0"/>
        <v>0.68580796251800002</v>
      </c>
    </row>
    <row r="19" spans="4:14" ht="14.25" customHeight="1" x14ac:dyDescent="0.2">
      <c r="G19">
        <v>23</v>
      </c>
      <c r="H19" t="s">
        <v>47</v>
      </c>
      <c r="I19" t="s">
        <v>32</v>
      </c>
      <c r="J19" s="12">
        <v>166.0421546</v>
      </c>
      <c r="K19" s="13">
        <v>0.84539898899999999</v>
      </c>
      <c r="L19" s="14">
        <v>166.0421546</v>
      </c>
      <c r="M19" s="15">
        <v>0.41004959229999999</v>
      </c>
      <c r="N19">
        <f t="shared" si="0"/>
        <v>0.46847775166</v>
      </c>
    </row>
    <row r="20" spans="4:14" ht="14.25" customHeight="1" x14ac:dyDescent="0.2">
      <c r="G20">
        <v>23</v>
      </c>
      <c r="H20" t="s">
        <v>47</v>
      </c>
      <c r="I20" t="s">
        <v>32</v>
      </c>
      <c r="J20" s="12">
        <v>128.57142859999999</v>
      </c>
      <c r="K20" s="13">
        <v>1.319602774</v>
      </c>
      <c r="L20" s="14">
        <v>128.57142859999999</v>
      </c>
      <c r="M20" s="15">
        <v>0.64005586299999995</v>
      </c>
      <c r="N20">
        <f t="shared" si="0"/>
        <v>0.57714285706000001</v>
      </c>
    </row>
    <row r="21" spans="4:14" ht="14.25" customHeight="1" x14ac:dyDescent="0.2"/>
    <row r="22" spans="4:14" ht="14.25" customHeight="1" x14ac:dyDescent="0.2">
      <c r="J22" s="23" t="s">
        <v>61</v>
      </c>
      <c r="K22" s="23"/>
      <c r="L22" s="23"/>
    </row>
    <row r="23" spans="4:14" ht="14.25" customHeight="1" x14ac:dyDescent="0.2"/>
    <row r="24" spans="4:14" ht="14.25" customHeight="1" x14ac:dyDescent="0.2"/>
    <row r="25" spans="4:14" ht="14.25" customHeight="1" x14ac:dyDescent="0.2"/>
    <row r="26" spans="4:14" ht="14.25" customHeight="1" x14ac:dyDescent="0.2"/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  <c r="J32" s="3"/>
      <c r="L32" s="3"/>
    </row>
    <row r="33" spans="5:11" ht="14.25" customHeight="1" x14ac:dyDescent="0.2">
      <c r="J33" s="3"/>
      <c r="K33" s="3"/>
    </row>
    <row r="34" spans="5:11" ht="14.25" customHeight="1" x14ac:dyDescent="0.2"/>
    <row r="35" spans="5:11" ht="14.25" customHeight="1" x14ac:dyDescent="0.2"/>
    <row r="36" spans="5:11" ht="14.25" customHeight="1" x14ac:dyDescent="0.2"/>
    <row r="37" spans="5:11" ht="14.25" customHeight="1" x14ac:dyDescent="0.2"/>
    <row r="38" spans="5:11" ht="14.25" customHeight="1" x14ac:dyDescent="0.2">
      <c r="E38" s="16"/>
    </row>
    <row r="39" spans="5:11" ht="14.25" customHeight="1" x14ac:dyDescent="0.2"/>
    <row r="40" spans="5:11" ht="14.25" customHeight="1" x14ac:dyDescent="0.2"/>
    <row r="41" spans="5:11" ht="14.25" customHeight="1" x14ac:dyDescent="0.2"/>
    <row r="42" spans="5:11" ht="14.25" customHeight="1" x14ac:dyDescent="0.2"/>
    <row r="43" spans="5:11" ht="14.25" customHeight="1" x14ac:dyDescent="0.2"/>
    <row r="44" spans="5:11" ht="14.25" customHeight="1" x14ac:dyDescent="0.2"/>
    <row r="45" spans="5:11" ht="14.25" customHeight="1" x14ac:dyDescent="0.2"/>
    <row r="46" spans="5:11" ht="14.25" customHeight="1" x14ac:dyDescent="0.2"/>
    <row r="47" spans="5:11" ht="14.25" customHeight="1" x14ac:dyDescent="0.2"/>
    <row r="48" spans="5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22:L2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0B62-7585-834C-8F60-83A726758161}">
  <dimension ref="A1:Q20"/>
  <sheetViews>
    <sheetView workbookViewId="0">
      <selection activeCell="E34" sqref="E34"/>
    </sheetView>
  </sheetViews>
  <sheetFormatPr baseColWidth="10" defaultColWidth="8.83203125" defaultRowHeight="15" x14ac:dyDescent="0.2"/>
  <cols>
    <col min="1" max="1" width="21.33203125" bestFit="1" customWidth="1"/>
    <col min="2" max="2" width="82.33203125" customWidth="1"/>
    <col min="4" max="4" width="19.33203125" customWidth="1"/>
    <col min="5" max="5" width="15.6640625" customWidth="1"/>
    <col min="6" max="6" width="16.1640625" customWidth="1"/>
    <col min="7" max="7" width="22.83203125" customWidth="1"/>
    <col min="9" max="9" width="27.5" customWidth="1"/>
    <col min="12" max="12" width="18.33203125" customWidth="1"/>
  </cols>
  <sheetData>
    <row r="1" spans="1:17" ht="64" x14ac:dyDescent="0.2">
      <c r="A1" s="19" t="s">
        <v>31</v>
      </c>
      <c r="B1" s="20" t="s">
        <v>33</v>
      </c>
      <c r="D1" s="20" t="s">
        <v>51</v>
      </c>
      <c r="E1" s="20" t="s">
        <v>52</v>
      </c>
      <c r="F1" s="20" t="s">
        <v>34</v>
      </c>
      <c r="G1" s="20" t="s">
        <v>53</v>
      </c>
      <c r="H1" s="17"/>
      <c r="I1" s="20" t="s">
        <v>35</v>
      </c>
      <c r="K1" s="20" t="s">
        <v>36</v>
      </c>
      <c r="L1" s="20" t="s">
        <v>37</v>
      </c>
    </row>
    <row r="2" spans="1:17" x14ac:dyDescent="0.2">
      <c r="A2" t="s">
        <v>20</v>
      </c>
      <c r="B2" t="s">
        <v>38</v>
      </c>
      <c r="D2">
        <v>58.2</v>
      </c>
      <c r="E2">
        <v>136.29976580796253</v>
      </c>
      <c r="F2">
        <v>-5546</v>
      </c>
      <c r="G2">
        <v>-0.32589023387001997</v>
      </c>
      <c r="I2">
        <f>G2+1</f>
        <v>0.67410976612997997</v>
      </c>
      <c r="K2">
        <v>136.29976579999999</v>
      </c>
      <c r="L2">
        <v>0.67410976600000005</v>
      </c>
      <c r="P2" s="18" t="s">
        <v>25</v>
      </c>
      <c r="Q2" s="21"/>
    </row>
    <row r="3" spans="1:17" x14ac:dyDescent="0.2">
      <c r="A3" t="s">
        <v>24</v>
      </c>
      <c r="B3" t="s">
        <v>54</v>
      </c>
      <c r="D3">
        <v>48</v>
      </c>
      <c r="E3">
        <v>112.41217798594847</v>
      </c>
      <c r="F3">
        <v>9694</v>
      </c>
      <c r="G3">
        <v>0.56963215418968149</v>
      </c>
      <c r="I3">
        <f t="shared" ref="I3:I20" si="0">G3+1</f>
        <v>1.5696321541896814</v>
      </c>
      <c r="K3">
        <v>112.412178</v>
      </c>
      <c r="L3">
        <v>1.569632154</v>
      </c>
    </row>
    <row r="4" spans="1:17" x14ac:dyDescent="0.2">
      <c r="A4" t="s">
        <v>21</v>
      </c>
      <c r="B4" t="s">
        <v>55</v>
      </c>
      <c r="D4">
        <v>69.8</v>
      </c>
      <c r="E4">
        <v>163.46604215456674</v>
      </c>
      <c r="F4">
        <v>18068</v>
      </c>
      <c r="G4">
        <v>1.0616993771300975</v>
      </c>
      <c r="I4">
        <f t="shared" si="0"/>
        <v>2.0616993771300978</v>
      </c>
      <c r="K4">
        <v>163.4660422</v>
      </c>
      <c r="L4">
        <v>2.0616993770000001</v>
      </c>
    </row>
    <row r="5" spans="1:17" x14ac:dyDescent="0.2">
      <c r="A5" t="s">
        <v>22</v>
      </c>
      <c r="B5" t="s">
        <v>39</v>
      </c>
      <c r="D5">
        <v>76.2</v>
      </c>
      <c r="E5">
        <v>178.45433255269322</v>
      </c>
      <c r="F5">
        <v>-7390</v>
      </c>
      <c r="G5">
        <v>-0.43424609237278178</v>
      </c>
      <c r="I5">
        <f t="shared" si="0"/>
        <v>0.56575390762721822</v>
      </c>
      <c r="K5">
        <v>178.45433259999999</v>
      </c>
      <c r="L5">
        <v>0.56575390800000003</v>
      </c>
    </row>
    <row r="6" spans="1:17" x14ac:dyDescent="0.2">
      <c r="A6" t="s">
        <v>23</v>
      </c>
      <c r="B6" t="s">
        <v>40</v>
      </c>
      <c r="D6">
        <v>52.7</v>
      </c>
      <c r="E6">
        <v>123.4192037470726</v>
      </c>
      <c r="F6">
        <v>9487</v>
      </c>
      <c r="G6">
        <v>0.55746856269831946</v>
      </c>
      <c r="I6">
        <f t="shared" si="0"/>
        <v>1.5574685626983196</v>
      </c>
      <c r="K6">
        <v>123.4192037</v>
      </c>
      <c r="L6">
        <v>1.557468563</v>
      </c>
    </row>
    <row r="7" spans="1:17" ht="16" x14ac:dyDescent="0.2">
      <c r="A7" t="s">
        <v>26</v>
      </c>
      <c r="B7" s="17" t="s">
        <v>41</v>
      </c>
      <c r="D7">
        <v>80.2</v>
      </c>
      <c r="E7">
        <v>187.82201405152225</v>
      </c>
      <c r="F7">
        <v>-11922</v>
      </c>
      <c r="G7">
        <v>-0.70055235632859325</v>
      </c>
      <c r="I7">
        <f t="shared" si="0"/>
        <v>0.29944764367140675</v>
      </c>
      <c r="K7">
        <v>187.82201409999999</v>
      </c>
      <c r="L7">
        <v>0.29944764400000001</v>
      </c>
    </row>
    <row r="8" spans="1:17" x14ac:dyDescent="0.2">
      <c r="A8" t="s">
        <v>27</v>
      </c>
      <c r="B8" t="s">
        <v>42</v>
      </c>
      <c r="D8">
        <v>56.1</v>
      </c>
      <c r="E8">
        <v>131.38173302107728</v>
      </c>
      <c r="F8">
        <v>1882</v>
      </c>
      <c r="G8">
        <v>0.11058878834175578</v>
      </c>
      <c r="I8">
        <f t="shared" si="0"/>
        <v>1.1105887883417558</v>
      </c>
      <c r="K8">
        <v>131.381733</v>
      </c>
      <c r="L8">
        <v>1.110588788</v>
      </c>
    </row>
    <row r="9" spans="1:17" x14ac:dyDescent="0.2">
      <c r="A9" t="s">
        <v>28</v>
      </c>
      <c r="B9" t="s">
        <v>43</v>
      </c>
      <c r="D9">
        <v>86.3</v>
      </c>
      <c r="E9">
        <v>202.10772833723652</v>
      </c>
      <c r="F9">
        <v>-1613</v>
      </c>
      <c r="G9">
        <v>-9.4781995534140323E-2</v>
      </c>
      <c r="I9">
        <f t="shared" si="0"/>
        <v>0.90521800446585965</v>
      </c>
      <c r="K9">
        <v>202.10772829999999</v>
      </c>
      <c r="L9">
        <v>0.90521800399999997</v>
      </c>
    </row>
    <row r="10" spans="1:17" x14ac:dyDescent="0.2">
      <c r="A10" t="s">
        <v>29</v>
      </c>
      <c r="D10">
        <v>45.2</v>
      </c>
      <c r="E10">
        <v>105.85480093676816</v>
      </c>
      <c r="F10">
        <v>1483</v>
      </c>
      <c r="G10">
        <v>8.7143025032318716E-2</v>
      </c>
      <c r="I10">
        <f t="shared" si="0"/>
        <v>1.0871430250323186</v>
      </c>
      <c r="K10">
        <v>105.8548009</v>
      </c>
      <c r="L10">
        <v>1.087143025</v>
      </c>
    </row>
    <row r="11" spans="1:17" ht="32" x14ac:dyDescent="0.2">
      <c r="B11" s="17" t="s">
        <v>56</v>
      </c>
      <c r="D11">
        <v>47.8</v>
      </c>
      <c r="E11">
        <v>111.94379391100702</v>
      </c>
      <c r="F11">
        <v>-4743</v>
      </c>
      <c r="G11">
        <v>-0.27870490069338349</v>
      </c>
      <c r="I11">
        <f t="shared" si="0"/>
        <v>0.72129509930661651</v>
      </c>
      <c r="K11">
        <v>111.9437939</v>
      </c>
      <c r="L11">
        <v>0.721295099</v>
      </c>
    </row>
    <row r="12" spans="1:17" ht="32" x14ac:dyDescent="0.2">
      <c r="B12" s="17" t="s">
        <v>44</v>
      </c>
      <c r="D12">
        <v>52.5</v>
      </c>
      <c r="E12">
        <v>122.95081967213113</v>
      </c>
      <c r="F12">
        <v>7203</v>
      </c>
      <c r="G12">
        <v>0.42325772711246917</v>
      </c>
      <c r="I12">
        <f t="shared" si="0"/>
        <v>1.4232577271124691</v>
      </c>
      <c r="K12">
        <v>122.9508197</v>
      </c>
      <c r="L12">
        <v>1.423257727</v>
      </c>
    </row>
    <row r="13" spans="1:17" x14ac:dyDescent="0.2">
      <c r="D13">
        <v>36.200000000000003</v>
      </c>
      <c r="E13">
        <v>84.777517564402814</v>
      </c>
      <c r="F13">
        <v>14375</v>
      </c>
      <c r="G13">
        <v>0.84469385356681159</v>
      </c>
      <c r="I13">
        <f t="shared" si="0"/>
        <v>1.8446938535668116</v>
      </c>
      <c r="K13">
        <v>84.777517560000007</v>
      </c>
      <c r="L13">
        <v>1.844693854</v>
      </c>
    </row>
    <row r="14" spans="1:17" x14ac:dyDescent="0.2">
      <c r="B14" t="s">
        <v>30</v>
      </c>
      <c r="D14">
        <v>99.4</v>
      </c>
      <c r="E14">
        <v>232.78688524590163</v>
      </c>
      <c r="F14">
        <v>-6903</v>
      </c>
      <c r="G14">
        <v>-0.40562933364672699</v>
      </c>
      <c r="I14">
        <f t="shared" si="0"/>
        <v>0.59437066635327307</v>
      </c>
      <c r="K14">
        <v>232.7868852</v>
      </c>
      <c r="L14">
        <v>0.59437066599999999</v>
      </c>
    </row>
    <row r="15" spans="1:17" x14ac:dyDescent="0.2">
      <c r="D15">
        <v>61.7</v>
      </c>
      <c r="E15">
        <v>144.49648711943794</v>
      </c>
      <c r="F15">
        <v>-2282</v>
      </c>
      <c r="G15">
        <v>-0.13409331296274532</v>
      </c>
      <c r="I15">
        <f t="shared" si="0"/>
        <v>0.86590668703725471</v>
      </c>
      <c r="K15">
        <v>144.4964871</v>
      </c>
      <c r="L15">
        <v>0.86590668699999995</v>
      </c>
    </row>
    <row r="16" spans="1:17" ht="19" x14ac:dyDescent="0.25">
      <c r="B16" s="22" t="s">
        <v>57</v>
      </c>
      <c r="D16">
        <v>81.400000000000006</v>
      </c>
      <c r="E16">
        <v>190.63231850117094</v>
      </c>
      <c r="F16">
        <v>7999</v>
      </c>
      <c r="G16">
        <v>0.47003173110823832</v>
      </c>
      <c r="I16">
        <f t="shared" si="0"/>
        <v>1.4700317311082383</v>
      </c>
      <c r="K16">
        <v>190.6323185</v>
      </c>
      <c r="L16">
        <v>1.470031731</v>
      </c>
    </row>
    <row r="17" spans="2:12" x14ac:dyDescent="0.2">
      <c r="B17" t="s">
        <v>58</v>
      </c>
      <c r="D17">
        <v>73.900000000000006</v>
      </c>
      <c r="E17">
        <v>173.0679156908665</v>
      </c>
      <c r="F17">
        <v>-9417</v>
      </c>
      <c r="G17">
        <v>-0.55335527088964631</v>
      </c>
      <c r="I17">
        <f t="shared" si="0"/>
        <v>0.44664472911035369</v>
      </c>
      <c r="K17">
        <v>173.06791569999999</v>
      </c>
      <c r="L17">
        <v>0.44664472900000002</v>
      </c>
    </row>
    <row r="18" spans="2:12" x14ac:dyDescent="0.2">
      <c r="D18">
        <v>38.9</v>
      </c>
      <c r="E18">
        <v>91.100702576112397</v>
      </c>
      <c r="F18">
        <v>5716</v>
      </c>
      <c r="G18">
        <v>0.33587965683394055</v>
      </c>
      <c r="I18">
        <f t="shared" si="0"/>
        <v>1.3358796568339406</v>
      </c>
      <c r="K18">
        <v>91.100702580000004</v>
      </c>
      <c r="L18">
        <v>1.335879657</v>
      </c>
    </row>
    <row r="19" spans="2:12" x14ac:dyDescent="0.2">
      <c r="D19">
        <v>70.900000000000006</v>
      </c>
      <c r="E19">
        <v>166.04215456674473</v>
      </c>
      <c r="F19">
        <v>-2631</v>
      </c>
      <c r="G19">
        <v>-0.1546010106945587</v>
      </c>
      <c r="I19">
        <f t="shared" si="0"/>
        <v>0.84539898930544133</v>
      </c>
      <c r="K19">
        <v>166.0421546</v>
      </c>
      <c r="L19">
        <v>0.84539898899999999</v>
      </c>
    </row>
    <row r="20" spans="2:12" x14ac:dyDescent="0.2">
      <c r="D20">
        <v>54.9</v>
      </c>
      <c r="E20">
        <v>128.57142857142856</v>
      </c>
      <c r="F20">
        <v>5439</v>
      </c>
      <c r="G20">
        <v>0.31960277353390526</v>
      </c>
      <c r="I20">
        <f t="shared" si="0"/>
        <v>1.3196027735339053</v>
      </c>
      <c r="K20">
        <v>128.57142859999999</v>
      </c>
      <c r="L20">
        <v>1.319602774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