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18 - BCHydrJordan/"/>
    </mc:Choice>
  </mc:AlternateContent>
  <xr:revisionPtr revIDLastSave="0" documentId="13_ncr:1_{31C77A34-185C-6849-990E-3CBD1AD4D5D0}" xr6:coauthVersionLast="47" xr6:coauthVersionMax="47" xr10:uidLastSave="{00000000-0000-0000-0000-000000000000}"/>
  <bookViews>
    <workbookView xWindow="1640" yWindow="500" windowWidth="25600" windowHeight="15500" xr2:uid="{00000000-000D-0000-FFFF-FFFF00000000}"/>
  </bookViews>
  <sheets>
    <sheet name="FinalSR" sheetId="1" r:id="rId1"/>
    <sheet name="AdditionalData" sheetId="2" r:id="rId2"/>
    <sheet name="MoreData" sheetId="6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2" i="2"/>
  <c r="P12" i="6"/>
  <c r="P11" i="6"/>
  <c r="P10" i="6"/>
  <c r="P9" i="6"/>
  <c r="P8" i="6"/>
  <c r="I8" i="6"/>
  <c r="P7" i="6"/>
  <c r="I7" i="6"/>
  <c r="I6" i="6"/>
  <c r="I5" i="6"/>
  <c r="I4" i="6"/>
  <c r="I3" i="6"/>
</calcChain>
</file>

<file path=xl/sharedStrings.xml><?xml version="1.0" encoding="utf-8"?>
<sst xmlns="http://schemas.openxmlformats.org/spreadsheetml/2006/main" count="100" uniqueCount="74">
  <si>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</si>
  <si>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</si>
  <si>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</si>
  <si>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</si>
  <si>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</si>
  <si>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</si>
  <si>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</si>
  <si>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</si>
  <si>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</si>
  <si>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</si>
  <si>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</si>
  <si>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</si>
  <si>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</si>
  <si>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</si>
  <si>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</si>
  <si>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</si>
  <si>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</si>
  <si>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</si>
  <si>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</si>
  <si>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</si>
  <si>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</si>
  <si>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</si>
  <si>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</si>
  <si>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</si>
  <si>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</si>
  <si>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Year</t>
  </si>
  <si>
    <t>data checks out</t>
  </si>
  <si>
    <t>Ho:</t>
  </si>
  <si>
    <t>X:</t>
  </si>
  <si>
    <t>Y:</t>
  </si>
  <si>
    <t>Comment:</t>
  </si>
  <si>
    <t>Implicit pathway of effect: survival</t>
  </si>
  <si>
    <t>Source: Jordan WUP</t>
  </si>
  <si>
    <t>https://www.bchydro.com/content/dam/BCHydro/customer-portal/documents/corporate/environment-sustainability/water-use-planning/vancouver-island/jordan-river/jormon-2-yr6-2013-01-28.pdf</t>
  </si>
  <si>
    <t>Fig. 11</t>
  </si>
  <si>
    <t>Fry</t>
  </si>
  <si>
    <t>Parr Age 1</t>
  </si>
  <si>
    <t>Parr Age 2 and 3</t>
  </si>
  <si>
    <t>M1 August flows best representative of reach flows for fish rearing</t>
  </si>
  <si>
    <t>Figure 11</t>
  </si>
  <si>
    <t>Flow treatment</t>
  </si>
  <si>
    <t>Mean Density (FPU)</t>
  </si>
  <si>
    <t>All age classes combined</t>
  </si>
  <si>
    <t>FPU = fish per 100 m2</t>
  </si>
  <si>
    <t>Aug flow data digitized from graphs to the right.</t>
  </si>
  <si>
    <t>13.7 cms</t>
  </si>
  <si>
    <t>PRE</t>
  </si>
  <si>
    <t>2007 and 2008 flow data lacks M1 in August so extrapolating from M2.</t>
  </si>
  <si>
    <t>Jordan River</t>
  </si>
  <si>
    <t>2006-2010</t>
  </si>
  <si>
    <t>Mean Aug Flow</t>
  </si>
  <si>
    <t>%MAD</t>
  </si>
  <si>
    <t>Fry and parr</t>
  </si>
  <si>
    <t>POST</t>
  </si>
  <si>
    <t>MISSING DATA</t>
  </si>
  <si>
    <t>Rainbow trout density is positively correlated with summer low flows</t>
  </si>
  <si>
    <t>Mean August Discharge (cms)</t>
  </si>
  <si>
    <r>
      <t xml:space="preserve">Rainbow trout mean density (FPU, i.e. per 100m2; </t>
    </r>
    <r>
      <rPr>
        <b/>
        <i/>
        <sz val="11"/>
        <color theme="1"/>
        <rFont val="Calibri"/>
        <family val="2"/>
        <scheme val="minor"/>
      </rPr>
      <t>converted to fish per m2 for final analysis</t>
    </r>
    <r>
      <rPr>
        <sz val="11"/>
        <color theme="1"/>
        <rFont val="Calibri"/>
        <family val="2"/>
        <scheme val="minor"/>
      </rPr>
      <t>)</t>
    </r>
  </si>
  <si>
    <t>Flows from  https://www.bchydro.com/content/dam/BCHydro/customer-portal/documents/corporate/environment-sustainability/water-use-planning/vancouver-island/jordan-river/jormon-1-yr6-2013-04-09.pdf</t>
  </si>
  <si>
    <t>Fish density (all age classes combined)</t>
  </si>
  <si>
    <t>Pct MAD</t>
  </si>
  <si>
    <t>Units as fish/m2</t>
  </si>
  <si>
    <t>JordanRi</t>
  </si>
  <si>
    <t>Rainbowt</t>
  </si>
  <si>
    <t>Mean density per m-2</t>
  </si>
  <si>
    <t>August</t>
  </si>
  <si>
    <t>Data extracted from Jordan River Water Use Plan Report</t>
  </si>
  <si>
    <t>Rainbow Trout</t>
  </si>
  <si>
    <t>Jordan River, British Columbia, Canada</t>
  </si>
  <si>
    <t>Original study axis units</t>
  </si>
  <si>
    <t>Y axis standardized to one, x-axis standardized to % MAD</t>
  </si>
  <si>
    <t>Final curve was derived from linear regression.</t>
  </si>
  <si>
    <t>Y (vital rate)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</si>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</sst>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8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0" borderId="0" xfId="0" applyFont="1"/>
    <xf numFmtId="0" fontId="12" fillId="0" borderId="0" xfId="1" applyAlignment="1">
      <alignment wrapText="1"/>
    </xf>
    <xf numFmtId="0" fontId="8" fillId="0" borderId="0" xfId="0" applyFont="1" applyAlignment="1">
      <alignment vertical="top"/>
    </xf>
    <xf numFmtId="0" fontId="0" fillId="0" borderId="0" xfId="0" applyAlignment="1">
      <alignment wrapText="1"/>
    </xf>
    <xf numFmtId="0" fontId="8" fillId="0" borderId="0" xfId="0" applyFont="1" applyAlignment="1">
      <alignment vertical="top" wrapText="1"/>
    </xf>
    <xf numFmtId="0" fontId="10" fillId="0" borderId="0" xfId="0" applyFont="1"/>
    <xf numFmtId="0" fontId="0" fillId="0" borderId="12" xfId="0" applyBorder="1"/>
    <xf numFmtId="0" fontId="10" fillId="8" borderId="13" xfId="0" applyFont="1" applyFill="1" applyBorder="1"/>
    <xf numFmtId="0" fontId="9" fillId="0" borderId="0" xfId="0" applyFont="1"/>
    <xf numFmtId="0" fontId="9" fillId="8" borderId="0" xfId="0" applyFont="1" applyFill="1"/>
    <xf numFmtId="0" fontId="9" fillId="8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FinalSR!$A$2:$A$6</c:f>
              <c:numCache>
                <c:formatCode>General</c:formatCode>
                <c:ptCount val="5"/>
                <c:pt idx="0">
                  <c:v>0.14157481799999999</c:v>
                </c:pt>
                <c:pt idx="1">
                  <c:v>0.17322189800000001</c:v>
                </c:pt>
                <c:pt idx="2">
                  <c:v>2.7530413650000001</c:v>
                </c:pt>
                <c:pt idx="3">
                  <c:v>2.732481752</c:v>
                </c:pt>
                <c:pt idx="4">
                  <c:v>3.986467153</c:v>
                </c:pt>
              </c:numCache>
            </c:numRef>
          </c:xVal>
          <c:yVal>
            <c:numRef>
              <c:f>FinalSR!$B$2:$B$6</c:f>
              <c:numCache>
                <c:formatCode>General</c:formatCode>
                <c:ptCount val="5"/>
                <c:pt idx="0">
                  <c:v>47.415278910639998</c:v>
                </c:pt>
                <c:pt idx="1">
                  <c:v>47.778587389039998</c:v>
                </c:pt>
                <c:pt idx="2">
                  <c:v>77.394914870200012</c:v>
                </c:pt>
                <c:pt idx="3">
                  <c:v>77.158890512959999</c:v>
                </c:pt>
                <c:pt idx="4">
                  <c:v>91.554642916440002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FF-5746-80B6-79250A223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0569871"/>
        <c:axId val="1631110479"/>
      </c:scatterChart>
      <c:valAx>
        <c:axId val="1630569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110479"/>
        <c:crosses val="autoZero"/>
        <c:crossBetween val="midCat"/>
      </c:valAx>
      <c:valAx>
        <c:axId val="16311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569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AdditionalData!$L$2:$L$6</c:f>
              <c:numCache>
                <c:formatCode>General</c:formatCode>
                <c:ptCount val="5"/>
                <c:pt idx="0">
                  <c:v>0.14157481799999999</c:v>
                </c:pt>
                <c:pt idx="1">
                  <c:v>0.17322189800000001</c:v>
                </c:pt>
                <c:pt idx="2">
                  <c:v>2.7530413650000001</c:v>
                </c:pt>
                <c:pt idx="3">
                  <c:v>2.732481752</c:v>
                </c:pt>
                <c:pt idx="4">
                  <c:v>3.986467153</c:v>
                </c:pt>
              </c:numCache>
            </c:numRef>
          </c:xVal>
          <c:yVal>
            <c:numRef>
              <c:f>AdditionalData!$M$2:$M$6</c:f>
              <c:numCache>
                <c:formatCode>General</c:formatCode>
                <c:ptCount val="5"/>
                <c:pt idx="0">
                  <c:v>0.47826086960000003</c:v>
                </c:pt>
                <c:pt idx="1">
                  <c:v>0.51449275360000002</c:v>
                </c:pt>
                <c:pt idx="2">
                  <c:v>0.6956521739</c:v>
                </c:pt>
                <c:pt idx="3">
                  <c:v>0.72463768120000005</c:v>
                </c:pt>
                <c:pt idx="4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AdditionalData!$L$2:$L$6</c:f>
              <c:numCache>
                <c:formatCode>General</c:formatCode>
                <c:ptCount val="5"/>
                <c:pt idx="0">
                  <c:v>0.14157481799999999</c:v>
                </c:pt>
                <c:pt idx="1">
                  <c:v>0.17322189800000001</c:v>
                </c:pt>
                <c:pt idx="2">
                  <c:v>2.7530413650000001</c:v>
                </c:pt>
                <c:pt idx="3">
                  <c:v>2.732481752</c:v>
                </c:pt>
                <c:pt idx="4">
                  <c:v>3.986467153</c:v>
                </c:pt>
              </c:numCache>
            </c:numRef>
          </c:xVal>
          <c:yVal>
            <c:numRef>
              <c:f>AdditionalData!$N$2:$N$6</c:f>
              <c:numCache>
                <c:formatCode>General</c:formatCode>
                <c:ptCount val="5"/>
                <c:pt idx="0">
                  <c:v>0.47415278910639996</c:v>
                </c:pt>
                <c:pt idx="1">
                  <c:v>0.47778587389039995</c:v>
                </c:pt>
                <c:pt idx="2">
                  <c:v>0.77394914870200004</c:v>
                </c:pt>
                <c:pt idx="3">
                  <c:v>0.77158890512959999</c:v>
                </c:pt>
                <c:pt idx="4">
                  <c:v>0.91554642916439999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45-294D-BCFF-EACD09792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AdditionalData!$J$2:$J$6</c:f>
              <c:numCache>
                <c:formatCode>General</c:formatCode>
                <c:ptCount val="5"/>
                <c:pt idx="0">
                  <c:v>1.939575E-2</c:v>
                </c:pt>
                <c:pt idx="1">
                  <c:v>2.37314E-2</c:v>
                </c:pt>
                <c:pt idx="2">
                  <c:v>0.37716666700000001</c:v>
                </c:pt>
                <c:pt idx="3">
                  <c:v>0.37435000000000002</c:v>
                </c:pt>
                <c:pt idx="4">
                  <c:v>0.54614600000000002</c:v>
                </c:pt>
              </c:numCache>
            </c:numRef>
          </c:xVal>
          <c:yVal>
            <c:numRef>
              <c:f>AdditionalData!$K$2:$K$6</c:f>
              <c:numCache>
                <c:formatCode>General</c:formatCode>
                <c:ptCount val="5"/>
                <c:pt idx="0">
                  <c:v>6.6000000000000003E-2</c:v>
                </c:pt>
                <c:pt idx="1">
                  <c:v>7.0999999999999994E-2</c:v>
                </c:pt>
                <c:pt idx="2">
                  <c:v>9.6000000000000002E-2</c:v>
                </c:pt>
                <c:pt idx="3">
                  <c:v>0.1</c:v>
                </c:pt>
                <c:pt idx="4">
                  <c:v>0.13800000000000001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MoreData!$F$11</c:f>
              <c:strCache>
                <c:ptCount val="1"/>
                <c:pt idx="0">
                  <c:v>Fish density (all age classes combined)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MoreData!$E$13:$E$18</c:f>
              <c:numCache>
                <c:formatCode>General</c:formatCode>
                <c:ptCount val="6"/>
                <c:pt idx="1">
                  <c:v>0.14157481751824819</c:v>
                </c:pt>
                <c:pt idx="2">
                  <c:v>0.17322189781021899</c:v>
                </c:pt>
                <c:pt idx="3">
                  <c:v>2.7530413625304133</c:v>
                </c:pt>
                <c:pt idx="4">
                  <c:v>2.7324817518248175</c:v>
                </c:pt>
                <c:pt idx="5">
                  <c:v>3.9864671532846714</c:v>
                </c:pt>
              </c:numCache>
            </c:numRef>
          </c:xVal>
          <c:yVal>
            <c:numRef>
              <c:f>MoreData!$F$13:$F$18</c:f>
              <c:numCache>
                <c:formatCode>General</c:formatCode>
                <c:ptCount val="6"/>
                <c:pt idx="0">
                  <c:v>5.7999999999999996E-2</c:v>
                </c:pt>
                <c:pt idx="1">
                  <c:v>6.6000000000000003E-2</c:v>
                </c:pt>
                <c:pt idx="2">
                  <c:v>7.1000000000000008E-2</c:v>
                </c:pt>
                <c:pt idx="3">
                  <c:v>9.6000000000000002E-2</c:v>
                </c:pt>
                <c:pt idx="4">
                  <c:v>0.1</c:v>
                </c:pt>
                <c:pt idx="5">
                  <c:v>0.13799999999999998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BE-2347-BAE9-20BEE8575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457344"/>
        <c:axId val="369457672"/>
      </c:scatterChart>
      <c:valAx>
        <c:axId val="36945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57672"/>
        <c:crosses val="autoZero"/>
        <c:crossBetween val="midCat"/>
      </c:valAx>
      <c:valAx>
        <c:axId val="36945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57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165100</xdr:rowOff>
    </xdr:from>
    <xdr:to>
      <xdr:col>12</xdr:col>
      <xdr:colOff>6350</xdr:colOff>
      <xdr:row>16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AE5417-F9DD-5121-F919-8BF5FCED2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336550</xdr:colOff>
      <xdr:row>12</xdr:row>
      <xdr:rowOff>171450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508000</xdr:colOff>
      <xdr:row>13</xdr:row>
      <xdr:rowOff>12700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381000</xdr:colOff>
      <xdr:row>0</xdr:row>
      <xdr:rowOff>165100</xdr:rowOff>
    </xdr:from>
    <xdr:to>
      <xdr:col>25</xdr:col>
      <xdr:colOff>646430</xdr:colOff>
      <xdr:row>21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5DFBF1-6808-AEAE-8025-94A1574E0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65100"/>
          <a:ext cx="7529830" cy="373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101177</xdr:rowOff>
    </xdr:from>
    <xdr:to>
      <xdr:col>1</xdr:col>
      <xdr:colOff>1776475</xdr:colOff>
      <xdr:row>48</xdr:row>
      <xdr:rowOff>78431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4C86D9-E26B-E04D-B6D4-5B578148C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73077"/>
          <a:ext cx="4125975" cy="6835254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209550</xdr:colOff>
      <xdr:row>0</xdr:row>
      <xdr:rowOff>323850</xdr:rowOff>
    </xdr:from>
    <xdr:to>
      <xdr:col>25</xdr:col>
      <xdr:colOff>580939</xdr:colOff>
      <xdr:row>24</xdr:row>
      <xdr:rowOff>31573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30DFDC-F9AB-8647-BB42-6584D3E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1250" y="323850"/>
          <a:ext cx="6975389" cy="4419423"/>
        </a:xfrm>
        <a:prstGeom prst="rect">
          <a:avLst/>
        </a:prstGeom>
      </xdr:spPr>
    </xdr:pic>
    <xdr:clientData/>
  </xdr:twoCellAnchor>
  <xdr:twoCellAnchor editAs="oneCell">
    <xdr:from>
      <xdr:col>17</xdr:col>
      <xdr:colOff>30258</xdr:colOff>
      <xdr:row>22</xdr:row>
      <xdr:rowOff>60194</xdr:rowOff>
    </xdr:from>
    <xdr:to>
      <xdr:col>25</xdr:col>
      <xdr:colOff>416889</xdr:colOff>
      <xdr:row>43</xdr:row>
      <xdr:rowOff>174851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2DCA53-9B31-854C-884D-04AFCD604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1958" y="5737094"/>
          <a:ext cx="6990631" cy="4115157"/>
        </a:xfrm>
        <a:prstGeom prst="rect">
          <a:avLst/>
        </a:prstGeom>
      </xdr:spPr>
    </xdr:pic>
    <xdr:clientData/>
  </xdr:twoCellAnchor>
  <xdr:twoCellAnchor editAs="oneCell">
    <xdr:from>
      <xdr:col>17</xdr:col>
      <xdr:colOff>19693</xdr:colOff>
      <xdr:row>44</xdr:row>
      <xdr:rowOff>87728</xdr:rowOff>
    </xdr:from>
    <xdr:to>
      <xdr:col>25</xdr:col>
      <xdr:colOff>269152</xdr:colOff>
      <xdr:row>65</xdr:row>
      <xdr:rowOff>171902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341B0B-221D-834C-8D8A-CACE8D8BE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1393" y="9955628"/>
          <a:ext cx="6853459" cy="4084674"/>
        </a:xfrm>
        <a:prstGeom prst="rect">
          <a:avLst/>
        </a:prstGeom>
      </xdr:spPr>
    </xdr:pic>
    <xdr:clientData/>
  </xdr:twoCellAnchor>
  <xdr:twoCellAnchor editAs="oneCell">
    <xdr:from>
      <xdr:col>28</xdr:col>
      <xdr:colOff>199629</xdr:colOff>
      <xdr:row>0</xdr:row>
      <xdr:rowOff>490822</xdr:rowOff>
    </xdr:from>
    <xdr:to>
      <xdr:col>36</xdr:col>
      <xdr:colOff>502432</xdr:colOff>
      <xdr:row>22</xdr:row>
      <xdr:rowOff>173305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474DE53-1793-E046-9C35-D8869F41D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5429" y="490822"/>
          <a:ext cx="6906803" cy="4178283"/>
        </a:xfrm>
        <a:prstGeom prst="rect">
          <a:avLst/>
        </a:prstGeom>
      </xdr:spPr>
    </xdr:pic>
    <xdr:clientData/>
  </xdr:twoCellAnchor>
  <xdr:twoCellAnchor editAs="oneCell">
    <xdr:from>
      <xdr:col>28</xdr:col>
      <xdr:colOff>142800</xdr:colOff>
      <xdr:row>21</xdr:row>
      <xdr:rowOff>180900</xdr:rowOff>
    </xdr:from>
    <xdr:to>
      <xdr:col>36</xdr:col>
      <xdr:colOff>415121</xdr:colOff>
      <xdr:row>42</xdr:row>
      <xdr:rowOff>173626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29AC96-47D2-554C-8388-BA48DA716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8600" y="5667300"/>
          <a:ext cx="6876321" cy="3993226"/>
        </a:xfrm>
        <a:prstGeom prst="rect">
          <a:avLst/>
        </a:prstGeom>
      </xdr:spPr>
    </xdr:pic>
    <xdr:clientData/>
  </xdr:twoCellAnchor>
  <xdr:twoCellAnchor editAs="oneCell">
    <xdr:from>
      <xdr:col>28</xdr:col>
      <xdr:colOff>80529</xdr:colOff>
      <xdr:row>43</xdr:row>
      <xdr:rowOff>134956</xdr:rowOff>
    </xdr:from>
    <xdr:to>
      <xdr:col>36</xdr:col>
      <xdr:colOff>390953</xdr:colOff>
      <xdr:row>64</xdr:row>
      <xdr:rowOff>79780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C5D0191-DB3D-3949-A261-0E52CBB82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6329" y="9812356"/>
          <a:ext cx="6914424" cy="3945324"/>
        </a:xfrm>
        <a:prstGeom prst="rect">
          <a:avLst/>
        </a:prstGeom>
      </xdr:spPr>
    </xdr:pic>
    <xdr:clientData/>
  </xdr:twoCellAnchor>
  <xdr:twoCellAnchor>
    <xdr:from>
      <xdr:col>7</xdr:col>
      <xdr:colOff>645584</xdr:colOff>
      <xdr:row>11</xdr:row>
      <xdr:rowOff>10584</xdr:rowOff>
    </xdr:from>
    <xdr:to>
      <xdr:col>11</xdr:col>
      <xdr:colOff>84667</xdr:colOff>
      <xdr:row>24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A6E607B-DDCD-2F42-AE46-1127912A2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Desktop/Rosenfeld%20Lab%20RA/New/FlowDatabase-2024-04-19%20JULY%202024.xlsx" TargetMode="External"/><Relationship Id="rId1" Type="http://schemas.openxmlformats.org/officeDocument/2006/relationships/externalLinkPath" Target="/Users/Matt/Desktop/Rosenfeld%20Lab%20RA/New/FlowDatabase-2024-04-19%20JUL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F11" t="str">
            <v>Fish density (all age classes combined)</v>
          </cell>
        </row>
        <row r="13">
          <cell r="F13">
            <v>5.7999999999999996E-2</v>
          </cell>
        </row>
        <row r="14">
          <cell r="E14">
            <v>0.14157481751824819</v>
          </cell>
          <cell r="F14">
            <v>6.6000000000000003E-2</v>
          </cell>
        </row>
        <row r="15">
          <cell r="E15">
            <v>0.17322189781021899</v>
          </cell>
          <cell r="F15">
            <v>7.1000000000000008E-2</v>
          </cell>
        </row>
        <row r="16">
          <cell r="E16">
            <v>2.7530413625304133</v>
          </cell>
          <cell r="F16">
            <v>9.6000000000000002E-2</v>
          </cell>
        </row>
        <row r="17">
          <cell r="E17">
            <v>2.7324817518248175</v>
          </cell>
          <cell r="F17">
            <v>0.1</v>
          </cell>
        </row>
        <row r="18">
          <cell r="E18">
            <v>3.9864671532846714</v>
          </cell>
          <cell r="F18">
            <v>0.13799999999999998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bchydro.com/content/dam/BCHydro/customer-portal/documents/corporate/environment-sustainability/water-use-planning/vancouver-island/jordan-river/jormon-2-yr6-2013-01-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D11" sqref="D11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0.14157481799999999</v>
      </c>
      <c r="B2" s="14">
        <v>47.415278910639998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0.17322189800000001</v>
      </c>
      <c r="B3" s="14">
        <v>47.778587389039998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2.7530413650000001</v>
      </c>
      <c r="B4" s="14">
        <v>77.394914870200012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2.732481752</v>
      </c>
      <c r="B5" s="14">
        <v>77.158890512959999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3.986467153</v>
      </c>
      <c r="B6" s="14">
        <v>91.554642916440002</v>
      </c>
      <c r="C6" s="3">
        <v>0</v>
      </c>
      <c r="D6" s="3">
        <v>0</v>
      </c>
      <c r="E6" s="3">
        <v>100</v>
      </c>
    </row>
    <row r="7" spans="1:6" ht="14.25" customHeight="1" x14ac:dyDescent="0.2"/>
    <row r="8" spans="1:6" ht="14.25" customHeight="1" x14ac:dyDescent="0.2"/>
    <row r="9" spans="1:6" ht="14.25" customHeight="1" x14ac:dyDescent="0.2"/>
    <row r="10" spans="1:6" ht="14.25" customHeight="1" x14ac:dyDescent="0.2"/>
    <row r="11" spans="1:6" ht="14.25" customHeight="1" x14ac:dyDescent="0.2"/>
    <row r="12" spans="1:6" ht="14.25" customHeight="1" x14ac:dyDescent="0.2"/>
    <row r="13" spans="1:6" ht="14.25" customHeight="1" x14ac:dyDescent="0.2"/>
    <row r="14" spans="1:6" ht="14.25" customHeight="1" x14ac:dyDescent="0.2"/>
    <row r="15" spans="1:6" ht="14.25" customHeight="1" x14ac:dyDescent="0.2"/>
    <row r="16" spans="1:6" ht="14.25" customHeight="1" x14ac:dyDescent="0.2"/>
    <row r="17" spans="1:3" ht="14.25" customHeight="1" x14ac:dyDescent="0.2"/>
    <row r="18" spans="1:3" ht="14.25" customHeight="1" x14ac:dyDescent="0.2">
      <c r="A18" s="3"/>
      <c r="B18" s="3"/>
      <c r="C18" s="3"/>
    </row>
    <row r="19" spans="1:3" ht="14.25" customHeight="1" x14ac:dyDescent="0.2">
      <c r="A19" s="3"/>
      <c r="B19" s="3"/>
      <c r="C19" s="3"/>
    </row>
    <row r="20" spans="1:3" ht="14.25" customHeight="1" x14ac:dyDescent="0.2">
      <c r="A20" s="3"/>
      <c r="B20" s="3"/>
      <c r="C20" s="3"/>
    </row>
    <row r="21" spans="1:3" ht="14.25" customHeight="1" x14ac:dyDescent="0.2">
      <c r="A21" s="3"/>
      <c r="B21" s="3"/>
      <c r="C21" s="3"/>
    </row>
    <row r="22" spans="1:3" ht="14.25" customHeight="1" x14ac:dyDescent="0.2">
      <c r="A22" s="3"/>
      <c r="B22" s="3"/>
      <c r="C22" s="3"/>
    </row>
    <row r="23" spans="1:3" ht="14.25" customHeight="1" x14ac:dyDescent="0.2">
      <c r="A23" s="3"/>
      <c r="B23" s="3"/>
      <c r="C23" s="3"/>
    </row>
    <row r="24" spans="1:3" ht="14.25" customHeight="1" x14ac:dyDescent="0.2">
      <c r="A24" s="3"/>
      <c r="B24" s="3"/>
      <c r="C24" s="3"/>
    </row>
    <row r="25" spans="1:3" ht="14.25" customHeight="1" x14ac:dyDescent="0.2">
      <c r="A25" s="3"/>
      <c r="B25" s="3"/>
      <c r="C25" s="3"/>
    </row>
    <row r="26" spans="1:3" ht="14.25" customHeight="1" x14ac:dyDescent="0.2">
      <c r="A26" s="3"/>
      <c r="B26" s="3"/>
      <c r="C26" s="3"/>
    </row>
    <row r="27" spans="1:3" ht="14.25" customHeight="1" x14ac:dyDescent="0.2">
      <c r="A27" s="3"/>
      <c r="B27" s="3"/>
      <c r="C27" s="3"/>
    </row>
    <row r="28" spans="1:3" ht="14.25" customHeight="1" x14ac:dyDescent="0.2">
      <c r="A28" s="3"/>
      <c r="B28" s="3"/>
      <c r="C28" s="3"/>
    </row>
    <row r="29" spans="1:3" ht="14.25" customHeight="1" x14ac:dyDescent="0.2">
      <c r="A29" s="3"/>
      <c r="B29" s="3"/>
      <c r="C29" s="3"/>
    </row>
    <row r="30" spans="1:3" ht="14.25" customHeight="1" x14ac:dyDescent="0.2">
      <c r="A30" s="3"/>
      <c r="B30" s="3"/>
      <c r="C30" s="3"/>
    </row>
    <row r="31" spans="1:3" ht="14.25" customHeight="1" x14ac:dyDescent="0.2">
      <c r="A31" s="3"/>
      <c r="B31" s="3"/>
      <c r="C31" s="3"/>
    </row>
    <row r="32" spans="1:3" ht="14.25" customHeight="1" x14ac:dyDescent="0.2">
      <c r="A32" s="3"/>
      <c r="B32" s="3"/>
      <c r="C32" s="3"/>
    </row>
    <row r="33" spans="1:3" ht="14.25" customHeight="1" x14ac:dyDescent="0.2">
      <c r="A33" s="3"/>
      <c r="B33" s="3"/>
      <c r="C33" s="3"/>
    </row>
    <row r="34" spans="1:3" ht="14.25" customHeight="1" x14ac:dyDescent="0.2">
      <c r="A34" s="3"/>
      <c r="B34" s="3"/>
      <c r="C34" s="3"/>
    </row>
    <row r="35" spans="1:3" ht="14.25" customHeight="1" x14ac:dyDescent="0.2">
      <c r="A35" s="3"/>
      <c r="B35" s="3"/>
      <c r="C35" s="3"/>
    </row>
    <row r="36" spans="1:3" ht="14.25" customHeight="1" x14ac:dyDescent="0.2">
      <c r="A36" s="3"/>
      <c r="B36" s="3"/>
      <c r="C36" s="3"/>
    </row>
    <row r="37" spans="1:3" ht="14.25" customHeight="1" x14ac:dyDescent="0.2">
      <c r="A37" s="3"/>
      <c r="B37" s="3"/>
      <c r="C37" s="3"/>
    </row>
    <row r="38" spans="1:3" ht="14.25" customHeight="1" x14ac:dyDescent="0.2">
      <c r="A38" s="3"/>
      <c r="B38" s="3"/>
      <c r="C38" s="3"/>
    </row>
    <row r="39" spans="1:3" ht="14.25" customHeight="1" x14ac:dyDescent="0.2"/>
    <row r="40" spans="1:3" ht="14.25" customHeight="1" x14ac:dyDescent="0.2"/>
    <row r="41" spans="1:3" ht="14.25" customHeight="1" x14ac:dyDescent="0.2"/>
    <row r="42" spans="1:3" ht="14.25" customHeight="1" x14ac:dyDescent="0.2"/>
    <row r="43" spans="1:3" ht="14.25" customHeight="1" x14ac:dyDescent="0.2"/>
    <row r="44" spans="1:3" ht="14.25" customHeight="1" x14ac:dyDescent="0.2"/>
    <row r="45" spans="1:3" ht="14.25" customHeight="1" x14ac:dyDescent="0.2"/>
    <row r="46" spans="1:3" ht="14.25" customHeight="1" x14ac:dyDescent="0.2"/>
    <row r="47" spans="1:3" ht="14.25" customHeight="1" x14ac:dyDescent="0.2"/>
    <row r="48" spans="1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zoomScale="86" workbookViewId="0">
      <selection activeCell="P28" sqref="P28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72</v>
      </c>
      <c r="L1" s="4" t="s">
        <v>0</v>
      </c>
      <c r="M1" s="4" t="s">
        <v>5</v>
      </c>
      <c r="N1" s="4" t="s">
        <v>73</v>
      </c>
    </row>
    <row r="2" spans="4:14" ht="14.25" customHeight="1" x14ac:dyDescent="0.2">
      <c r="D2" s="6" t="s">
        <v>10</v>
      </c>
      <c r="E2" s="7" t="s">
        <v>66</v>
      </c>
      <c r="G2">
        <v>18</v>
      </c>
      <c r="H2" t="s">
        <v>62</v>
      </c>
      <c r="I2" t="s">
        <v>63</v>
      </c>
      <c r="J2" s="12">
        <v>1.939575E-2</v>
      </c>
      <c r="K2" s="13">
        <v>6.6000000000000003E-2</v>
      </c>
      <c r="L2" s="14">
        <v>0.14157481799999999</v>
      </c>
      <c r="M2" s="15">
        <v>0.47826086960000003</v>
      </c>
      <c r="N2">
        <f>(0.1148)*L2+0.4579</f>
        <v>0.47415278910639996</v>
      </c>
    </row>
    <row r="3" spans="4:14" ht="14.25" customHeight="1" x14ac:dyDescent="0.2">
      <c r="D3" s="8" t="s">
        <v>11</v>
      </c>
      <c r="E3" s="9" t="s">
        <v>67</v>
      </c>
      <c r="G3">
        <v>18</v>
      </c>
      <c r="H3" t="s">
        <v>62</v>
      </c>
      <c r="I3" t="s">
        <v>63</v>
      </c>
      <c r="J3" s="12">
        <v>2.37314E-2</v>
      </c>
      <c r="K3" s="13">
        <v>7.0999999999999994E-2</v>
      </c>
      <c r="L3" s="14">
        <v>0.17322189800000001</v>
      </c>
      <c r="M3" s="15">
        <v>0.51449275360000002</v>
      </c>
      <c r="N3">
        <f t="shared" ref="N3:N6" si="0">(0.1148)*L3+0.4579</f>
        <v>0.47778587389039995</v>
      </c>
    </row>
    <row r="4" spans="4:14" ht="14.25" customHeight="1" x14ac:dyDescent="0.2">
      <c r="D4" s="8" t="s">
        <v>12</v>
      </c>
      <c r="E4" s="9" t="s">
        <v>68</v>
      </c>
      <c r="G4">
        <v>18</v>
      </c>
      <c r="H4" t="s">
        <v>62</v>
      </c>
      <c r="I4" t="s">
        <v>63</v>
      </c>
      <c r="J4" s="12">
        <v>0.37716666700000001</v>
      </c>
      <c r="K4" s="13">
        <v>9.6000000000000002E-2</v>
      </c>
      <c r="L4" s="14">
        <v>2.7530413650000001</v>
      </c>
      <c r="M4" s="15">
        <v>0.6956521739</v>
      </c>
      <c r="N4">
        <f t="shared" si="0"/>
        <v>0.77394914870200004</v>
      </c>
    </row>
    <row r="5" spans="4:14" ht="14.25" customHeight="1" x14ac:dyDescent="0.2">
      <c r="D5" s="8" t="s">
        <v>13</v>
      </c>
      <c r="E5" s="9" t="s">
        <v>49</v>
      </c>
      <c r="G5">
        <v>18</v>
      </c>
      <c r="H5" t="s">
        <v>62</v>
      </c>
      <c r="I5" t="s">
        <v>63</v>
      </c>
      <c r="J5" s="12">
        <v>0.37435000000000002</v>
      </c>
      <c r="K5" s="13">
        <v>0.1</v>
      </c>
      <c r="L5" s="14">
        <v>2.732481752</v>
      </c>
      <c r="M5" s="15">
        <v>0.72463768120000005</v>
      </c>
      <c r="N5">
        <f t="shared" si="0"/>
        <v>0.77158890512959999</v>
      </c>
    </row>
    <row r="6" spans="4:14" ht="14.25" customHeight="1" x14ac:dyDescent="0.2">
      <c r="D6" s="8" t="s">
        <v>14</v>
      </c>
      <c r="E6" s="9" t="s">
        <v>15</v>
      </c>
      <c r="G6">
        <v>18</v>
      </c>
      <c r="H6" t="s">
        <v>62</v>
      </c>
      <c r="I6" t="s">
        <v>63</v>
      </c>
      <c r="J6" s="12">
        <v>0.54614600000000002</v>
      </c>
      <c r="K6" s="13">
        <v>0.13800000000000001</v>
      </c>
      <c r="L6" s="14">
        <v>3.986467153</v>
      </c>
      <c r="M6" s="15">
        <v>1</v>
      </c>
      <c r="N6">
        <f t="shared" si="0"/>
        <v>0.91554642916439999</v>
      </c>
    </row>
    <row r="7" spans="4:14" ht="14.25" customHeight="1" x14ac:dyDescent="0.2">
      <c r="D7" s="8" t="s">
        <v>16</v>
      </c>
      <c r="E7" s="9" t="s">
        <v>52</v>
      </c>
      <c r="J7" s="3"/>
      <c r="L7" s="3"/>
    </row>
    <row r="8" spans="4:14" ht="14.25" customHeight="1" x14ac:dyDescent="0.2">
      <c r="D8" s="8" t="s">
        <v>17</v>
      </c>
      <c r="E8" s="9" t="s">
        <v>64</v>
      </c>
      <c r="J8" s="3"/>
      <c r="K8" s="3"/>
    </row>
    <row r="9" spans="4:14" ht="14.25" customHeight="1" x14ac:dyDescent="0.2">
      <c r="D9" s="8" t="s">
        <v>18</v>
      </c>
      <c r="E9" s="9" t="s">
        <v>65</v>
      </c>
    </row>
    <row r="10" spans="4:14" ht="14.25" customHeight="1" x14ac:dyDescent="0.25">
      <c r="D10" s="10" t="s">
        <v>19</v>
      </c>
      <c r="E10" s="11" t="s">
        <v>71</v>
      </c>
    </row>
    <row r="11" spans="4:14" ht="14.25" customHeight="1" x14ac:dyDescent="0.2"/>
    <row r="12" spans="4:14" ht="14.25" customHeight="1" x14ac:dyDescent="0.2">
      <c r="D12" s="28" t="s">
        <v>69</v>
      </c>
      <c r="J12" s="29" t="s">
        <v>70</v>
      </c>
      <c r="K12" s="29"/>
      <c r="L12" s="29"/>
    </row>
    <row r="13" spans="4:14" ht="14.25" customHeight="1" x14ac:dyDescent="0.2"/>
    <row r="14" spans="4:14" ht="14.25" customHeight="1" x14ac:dyDescent="0.2"/>
    <row r="15" spans="4:14" ht="14.25" customHeight="1" x14ac:dyDescent="0.2"/>
    <row r="16" spans="4:14" ht="14.25" customHeight="1" x14ac:dyDescent="0.2"/>
    <row r="17" spans="4:5" ht="14.25" customHeight="1" x14ac:dyDescent="0.2"/>
    <row r="18" spans="4:5" ht="14.25" customHeight="1" x14ac:dyDescent="0.2"/>
    <row r="19" spans="4:5" ht="14.25" customHeight="1" x14ac:dyDescent="0.2"/>
    <row r="20" spans="4:5" ht="14.25" customHeight="1" x14ac:dyDescent="0.2"/>
    <row r="21" spans="4:5" ht="14.25" customHeight="1" x14ac:dyDescent="0.2"/>
    <row r="22" spans="4:5" ht="14.25" customHeight="1" x14ac:dyDescent="0.2"/>
    <row r="23" spans="4:5" ht="14.25" customHeight="1" x14ac:dyDescent="0.2"/>
    <row r="24" spans="4:5" ht="14.25" customHeight="1" x14ac:dyDescent="0.2"/>
    <row r="25" spans="4:5" ht="14.25" customHeight="1" x14ac:dyDescent="0.2"/>
    <row r="26" spans="4:5" ht="14.25" customHeight="1" x14ac:dyDescent="0.2"/>
    <row r="27" spans="4:5" ht="14.25" customHeight="1" x14ac:dyDescent="0.2"/>
    <row r="28" spans="4:5" ht="14.25" customHeight="1" x14ac:dyDescent="0.2"/>
    <row r="29" spans="4:5" ht="14.25" customHeight="1" x14ac:dyDescent="0.2"/>
    <row r="30" spans="4:5" ht="14.25" customHeight="1" x14ac:dyDescent="0.2"/>
    <row r="31" spans="4:5" ht="14.25" customHeight="1" x14ac:dyDescent="0.2"/>
    <row r="32" spans="4:5" ht="14.25" customHeight="1" x14ac:dyDescent="0.2">
      <c r="D32" s="3"/>
      <c r="E32" s="3"/>
    </row>
    <row r="33" spans="5:5" ht="14.25" customHeight="1" x14ac:dyDescent="0.2"/>
    <row r="34" spans="5:5" ht="14.25" customHeight="1" x14ac:dyDescent="0.2"/>
    <row r="35" spans="5:5" ht="14.25" customHeight="1" x14ac:dyDescent="0.2"/>
    <row r="36" spans="5:5" ht="14.25" customHeight="1" x14ac:dyDescent="0.2"/>
    <row r="37" spans="5:5" ht="14.25" customHeight="1" x14ac:dyDescent="0.2"/>
    <row r="38" spans="5:5" ht="14.25" customHeight="1" x14ac:dyDescent="0.2">
      <c r="E38" s="19"/>
    </row>
    <row r="39" spans="5:5" ht="14.25" customHeight="1" x14ac:dyDescent="0.2"/>
    <row r="40" spans="5:5" ht="14.25" customHeight="1" x14ac:dyDescent="0.2"/>
    <row r="41" spans="5:5" ht="14.25" customHeight="1" x14ac:dyDescent="0.2"/>
    <row r="42" spans="5:5" ht="14.25" customHeight="1" x14ac:dyDescent="0.2"/>
    <row r="43" spans="5:5" ht="14.25" customHeight="1" x14ac:dyDescent="0.2"/>
    <row r="44" spans="5:5" ht="14.25" customHeight="1" x14ac:dyDescent="0.2"/>
    <row r="45" spans="5:5" ht="14.25" customHeight="1" x14ac:dyDescent="0.2"/>
    <row r="46" spans="5:5" ht="14.25" customHeight="1" x14ac:dyDescent="0.2"/>
    <row r="47" spans="5:5" ht="14.25" customHeight="1" x14ac:dyDescent="0.2"/>
    <row r="48" spans="5: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12:L1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A9DA-A935-E14C-814B-5D2AFA4C7868}">
  <dimension ref="A1:P18"/>
  <sheetViews>
    <sheetView topLeftCell="A2" zoomScale="60" workbookViewId="0">
      <selection activeCell="B4" sqref="B4"/>
    </sheetView>
  </sheetViews>
  <sheetFormatPr baseColWidth="10" defaultColWidth="8.83203125" defaultRowHeight="15" x14ac:dyDescent="0.2"/>
  <cols>
    <col min="1" max="1" width="21.33203125" bestFit="1" customWidth="1"/>
    <col min="2" max="2" width="66.5" customWidth="1"/>
    <col min="3" max="3" width="10.33203125" customWidth="1"/>
    <col min="5" max="5" width="10" customWidth="1"/>
    <col min="6" max="6" width="9.83203125" customWidth="1"/>
    <col min="8" max="8" width="10.1640625" customWidth="1"/>
    <col min="10" max="10" width="15.83203125" customWidth="1"/>
    <col min="11" max="11" width="17" customWidth="1"/>
    <col min="15" max="15" width="13.5" bestFit="1" customWidth="1"/>
  </cols>
  <sheetData>
    <row r="1" spans="1:16" ht="48" x14ac:dyDescent="0.2">
      <c r="A1" t="s">
        <v>32</v>
      </c>
      <c r="B1" s="20" t="s">
        <v>33</v>
      </c>
      <c r="D1" s="17" t="s">
        <v>34</v>
      </c>
      <c r="E1" s="17" t="s">
        <v>35</v>
      </c>
      <c r="F1" s="17" t="s">
        <v>36</v>
      </c>
      <c r="G1" s="17" t="s">
        <v>37</v>
      </c>
      <c r="H1" s="17"/>
      <c r="J1" s="21" t="s">
        <v>38</v>
      </c>
    </row>
    <row r="2" spans="1:16" ht="48" x14ac:dyDescent="0.2">
      <c r="A2" t="s">
        <v>20</v>
      </c>
      <c r="B2" s="22" t="s">
        <v>39</v>
      </c>
      <c r="C2" s="23" t="s">
        <v>40</v>
      </c>
      <c r="D2" s="18" t="s">
        <v>25</v>
      </c>
      <c r="E2" s="18" t="s">
        <v>41</v>
      </c>
      <c r="F2" s="18" t="s">
        <v>41</v>
      </c>
      <c r="G2" s="18" t="s">
        <v>41</v>
      </c>
      <c r="H2" s="18" t="s">
        <v>42</v>
      </c>
      <c r="I2" s="18" t="s">
        <v>43</v>
      </c>
      <c r="J2" s="21" t="s">
        <v>44</v>
      </c>
    </row>
    <row r="3" spans="1:16" x14ac:dyDescent="0.2">
      <c r="A3" t="s">
        <v>24</v>
      </c>
      <c r="B3" t="s">
        <v>45</v>
      </c>
      <c r="C3" s="24" t="s">
        <v>46</v>
      </c>
      <c r="D3">
        <v>2005</v>
      </c>
      <c r="E3">
        <v>4</v>
      </c>
      <c r="F3">
        <v>1.5</v>
      </c>
      <c r="G3">
        <v>0.3</v>
      </c>
      <c r="H3">
        <v>5.8</v>
      </c>
      <c r="I3">
        <f>E3+F3+G3</f>
        <v>5.8</v>
      </c>
      <c r="J3" t="s">
        <v>47</v>
      </c>
    </row>
    <row r="4" spans="1:16" x14ac:dyDescent="0.2">
      <c r="A4" t="s">
        <v>21</v>
      </c>
      <c r="B4" t="s">
        <v>48</v>
      </c>
      <c r="C4" s="24" t="s">
        <v>46</v>
      </c>
      <c r="D4">
        <v>2006</v>
      </c>
      <c r="E4">
        <v>4.9000000000000004</v>
      </c>
      <c r="F4">
        <v>1.6</v>
      </c>
      <c r="G4">
        <v>0.1</v>
      </c>
      <c r="H4">
        <v>6.6</v>
      </c>
      <c r="I4">
        <f t="shared" ref="I4:I8" si="0">E4+F4+G4</f>
        <v>6.6</v>
      </c>
    </row>
    <row r="5" spans="1:16" x14ac:dyDescent="0.2">
      <c r="A5" t="s">
        <v>22</v>
      </c>
      <c r="B5" t="s">
        <v>49</v>
      </c>
      <c r="C5" s="24" t="s">
        <v>46</v>
      </c>
      <c r="D5">
        <v>2007</v>
      </c>
      <c r="E5">
        <v>6.4</v>
      </c>
      <c r="F5">
        <v>0.7</v>
      </c>
      <c r="G5">
        <v>0</v>
      </c>
      <c r="H5">
        <v>7.1000000000000005</v>
      </c>
      <c r="I5">
        <f t="shared" si="0"/>
        <v>7.1000000000000005</v>
      </c>
      <c r="K5" s="25"/>
      <c r="N5" t="s">
        <v>25</v>
      </c>
      <c r="O5" t="s">
        <v>50</v>
      </c>
      <c r="P5" t="s">
        <v>51</v>
      </c>
    </row>
    <row r="6" spans="1:16" x14ac:dyDescent="0.2">
      <c r="A6" t="s">
        <v>23</v>
      </c>
      <c r="B6" t="s">
        <v>52</v>
      </c>
      <c r="C6" s="24" t="s">
        <v>53</v>
      </c>
      <c r="D6">
        <v>2008</v>
      </c>
      <c r="E6">
        <v>7</v>
      </c>
      <c r="F6">
        <v>2</v>
      </c>
      <c r="G6">
        <v>0.6</v>
      </c>
      <c r="H6">
        <v>9.6</v>
      </c>
      <c r="I6">
        <f t="shared" si="0"/>
        <v>9.6</v>
      </c>
      <c r="K6" s="26" t="s">
        <v>26</v>
      </c>
      <c r="N6">
        <v>2005</v>
      </c>
      <c r="O6" s="27" t="s">
        <v>54</v>
      </c>
    </row>
    <row r="7" spans="1:16" ht="16" x14ac:dyDescent="0.2">
      <c r="A7" t="s">
        <v>27</v>
      </c>
      <c r="B7" s="22" t="s">
        <v>55</v>
      </c>
      <c r="C7" s="24" t="s">
        <v>53</v>
      </c>
      <c r="D7">
        <v>2009</v>
      </c>
      <c r="E7">
        <v>3.3</v>
      </c>
      <c r="F7">
        <v>4.8</v>
      </c>
      <c r="G7">
        <v>1.9</v>
      </c>
      <c r="H7">
        <v>10</v>
      </c>
      <c r="I7">
        <f t="shared" si="0"/>
        <v>10</v>
      </c>
      <c r="N7">
        <v>2006</v>
      </c>
      <c r="O7">
        <v>1.939575E-2</v>
      </c>
      <c r="P7">
        <f>O7/13.7*100</f>
        <v>0.14157481751824819</v>
      </c>
    </row>
    <row r="8" spans="1:16" x14ac:dyDescent="0.2">
      <c r="A8" t="s">
        <v>28</v>
      </c>
      <c r="B8" t="s">
        <v>56</v>
      </c>
      <c r="C8" s="24" t="s">
        <v>53</v>
      </c>
      <c r="D8">
        <v>2010</v>
      </c>
      <c r="E8">
        <v>9.5</v>
      </c>
      <c r="F8">
        <v>3.1</v>
      </c>
      <c r="G8">
        <v>1.2</v>
      </c>
      <c r="H8">
        <v>13.799999999999999</v>
      </c>
      <c r="I8">
        <f t="shared" si="0"/>
        <v>13.799999999999999</v>
      </c>
      <c r="N8">
        <v>2007</v>
      </c>
      <c r="O8">
        <v>2.37314E-2</v>
      </c>
      <c r="P8">
        <f t="shared" ref="P8:P12" si="1">O8/13.7*100</f>
        <v>0.17322189781021899</v>
      </c>
    </row>
    <row r="9" spans="1:16" x14ac:dyDescent="0.2">
      <c r="A9" t="s">
        <v>29</v>
      </c>
      <c r="B9" t="s">
        <v>57</v>
      </c>
      <c r="N9">
        <v>2008</v>
      </c>
      <c r="O9">
        <v>0.37716666666666665</v>
      </c>
      <c r="P9">
        <f t="shared" si="1"/>
        <v>2.7530413625304133</v>
      </c>
    </row>
    <row r="10" spans="1:16" ht="48" x14ac:dyDescent="0.2">
      <c r="A10" t="s">
        <v>30</v>
      </c>
      <c r="B10" s="22" t="s">
        <v>58</v>
      </c>
      <c r="N10">
        <v>2009</v>
      </c>
      <c r="O10">
        <v>0.37434999999999996</v>
      </c>
      <c r="P10">
        <f t="shared" si="1"/>
        <v>2.7324817518248175</v>
      </c>
    </row>
    <row r="11" spans="1:16" x14ac:dyDescent="0.2">
      <c r="F11" s="16" t="s">
        <v>59</v>
      </c>
      <c r="G11" s="16"/>
      <c r="H11" s="16"/>
      <c r="I11" s="16"/>
      <c r="N11">
        <v>2010</v>
      </c>
      <c r="O11">
        <v>0.54614600000000002</v>
      </c>
      <c r="P11">
        <f t="shared" si="1"/>
        <v>3.9864671532846714</v>
      </c>
    </row>
    <row r="12" spans="1:16" ht="32" x14ac:dyDescent="0.2">
      <c r="B12" s="17" t="s">
        <v>31</v>
      </c>
      <c r="C12" s="23" t="s">
        <v>40</v>
      </c>
      <c r="D12" t="s">
        <v>25</v>
      </c>
      <c r="E12" t="s">
        <v>60</v>
      </c>
      <c r="F12" s="16" t="s">
        <v>61</v>
      </c>
      <c r="G12" s="16"/>
      <c r="N12">
        <v>2011</v>
      </c>
      <c r="O12">
        <v>0.46177999999999997</v>
      </c>
      <c r="P12">
        <f t="shared" si="1"/>
        <v>3.3706569343065693</v>
      </c>
    </row>
    <row r="13" spans="1:16" x14ac:dyDescent="0.2">
      <c r="C13" s="24" t="s">
        <v>46</v>
      </c>
      <c r="D13">
        <v>2005</v>
      </c>
      <c r="F13">
        <v>5.7999999999999996E-2</v>
      </c>
    </row>
    <row r="14" spans="1:16" x14ac:dyDescent="0.2">
      <c r="C14" s="24" t="s">
        <v>46</v>
      </c>
      <c r="D14">
        <v>2006</v>
      </c>
      <c r="E14">
        <v>0.14157481751824819</v>
      </c>
      <c r="F14">
        <v>6.6000000000000003E-2</v>
      </c>
    </row>
    <row r="15" spans="1:16" x14ac:dyDescent="0.2">
      <c r="C15" s="24" t="s">
        <v>46</v>
      </c>
      <c r="D15">
        <v>2007</v>
      </c>
      <c r="E15">
        <v>0.17322189781021899</v>
      </c>
      <c r="F15">
        <v>7.1000000000000008E-2</v>
      </c>
    </row>
    <row r="16" spans="1:16" x14ac:dyDescent="0.2">
      <c r="C16" s="24" t="s">
        <v>53</v>
      </c>
      <c r="D16">
        <v>2008</v>
      </c>
      <c r="E16">
        <v>2.7530413625304133</v>
      </c>
      <c r="F16">
        <v>9.6000000000000002E-2</v>
      </c>
    </row>
    <row r="17" spans="3:6" x14ac:dyDescent="0.2">
      <c r="C17" s="24" t="s">
        <v>53</v>
      </c>
      <c r="D17">
        <v>2009</v>
      </c>
      <c r="E17">
        <v>2.7324817518248175</v>
      </c>
      <c r="F17">
        <v>0.1</v>
      </c>
    </row>
    <row r="18" spans="3:6" x14ac:dyDescent="0.2">
      <c r="C18" s="24" t="s">
        <v>53</v>
      </c>
      <c r="D18">
        <v>2010</v>
      </c>
      <c r="E18">
        <v>3.9864671532846714</v>
      </c>
      <c r="F18">
        <v>0.13799999999999998</v>
      </c>
    </row>
  </sheetData>
  <hyperlinks>
    <hyperlink ref="B1" r:id="rId1" xr:uid="{9294B002-9F51-C045-BD4D-1DF4ADFAD31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2025-03-27T04:08:27Z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