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21 - MitroSnake/"/>
    </mc:Choice>
  </mc:AlternateContent>
  <xr:revisionPtr revIDLastSave="0" documentId="13_ncr:1_{58277C21-B763-A44F-9908-6D08A2D9046B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FinalSR" sheetId="1" r:id="rId1"/>
    <sheet name="AdditionalData" sheetId="2" r:id="rId2"/>
    <sheet name="MoreData" sheetId="7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5" i="2" l="1"/>
  <c r="N3" i="2"/>
  <c r="N4" i="2"/>
  <c r="N2" i="2"/>
  <c r="G5" i="7"/>
  <c r="G4" i="7"/>
  <c r="G3" i="7"/>
  <c r="G2" i="7"/>
</calcChain>
</file>

<file path=xl/sharedStrings.xml><?xml version="1.0" encoding="utf-8"?>
<sst xmlns="http://schemas.openxmlformats.org/spreadsheetml/2006/main" count="66" uniqueCount="57">
  <si>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</si>
  <si>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</si>
  <si>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</si>
  <si>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</si>
  <si>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</si>
  <si>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</si>
  <si>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</si>
  <si>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</si>
  <si>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</si>
  <si>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</si>
  <si>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</si>
  <si>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</si>
  <si>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</si>
  <si>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Temporal Data Origin:</t>
  </si>
  <si>
    <t>Units:</t>
  </si>
  <si>
    <t>% Mean Annual Discharge</t>
  </si>
  <si>
    <t>Life Stage:</t>
  </si>
  <si>
    <t>Vital Rate:</t>
  </si>
  <si>
    <t>Season:</t>
  </si>
  <si>
    <t>FINAL CURVE DERIVATION:</t>
  </si>
  <si>
    <t>Fig/Table:</t>
  </si>
  <si>
    <t>Water bodies:</t>
  </si>
  <si>
    <t>Year span:</t>
  </si>
  <si>
    <t>Life stage:</t>
  </si>
  <si>
    <t xml:space="preserve">Mean Annual Discharge: </t>
  </si>
  <si>
    <t>Year</t>
  </si>
  <si>
    <t>data checks out</t>
  </si>
  <si>
    <t>Ho:</t>
  </si>
  <si>
    <t>X:</t>
  </si>
  <si>
    <t>Y:</t>
  </si>
  <si>
    <t>Comment:</t>
  </si>
  <si>
    <t>Implicit pathway of effect: survival</t>
  </si>
  <si>
    <t>Rainbowt</t>
  </si>
  <si>
    <t>Rainbow Trout</t>
  </si>
  <si>
    <t xml:space="preserve">Source: </t>
  </si>
  <si>
    <t>Mitro, M.G., Zale, A.V., and Rich, B.A. 2003. The relation between age-0 rainbow trout 
(Oncorhynchus mykiss) abundance and winter discharge in a regulated river. Can. J. Fish. Aquat. Sci. 60: 135-139.</t>
  </si>
  <si>
    <t>Jan-Mar Discharge</t>
  </si>
  <si>
    <t>Abundance</t>
  </si>
  <si>
    <t>MAD%</t>
  </si>
  <si>
    <t>Fig. 1</t>
  </si>
  <si>
    <t>23 cms from Island Park Dam (closer to data collection site), 6 cms from Buffalo River</t>
  </si>
  <si>
    <t>Snake River, Idaho</t>
  </si>
  <si>
    <t>1996-1999</t>
  </si>
  <si>
    <t>Age-0 trout</t>
  </si>
  <si>
    <t>winter survival/abundance of age-0 trout is postively correlated with Jan-March (winter) discharge</t>
  </si>
  <si>
    <t>15 January to 31 March discharge (cms)</t>
  </si>
  <si>
    <t>Number of age-0 trout in spring.</t>
  </si>
  <si>
    <t>Mitroeta</t>
  </si>
  <si>
    <t>Mitro et al. 2003</t>
  </si>
  <si>
    <t>Snake River, Idaho, USA</t>
  </si>
  <si>
    <t>Age-0</t>
  </si>
  <si>
    <t>Jan-March</t>
  </si>
  <si>
    <t>Original study axis units</t>
  </si>
  <si>
    <t>Y axis standardized to one, x-axis standardized to % MAD</t>
  </si>
  <si>
    <t>Final curve was derived from linear regression.</t>
  </si>
  <si>
    <t>Y (vital rate)</t>
  </si>
  <si>
    <t>PredictedY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</si>
</sst>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/>
    <xf numFmtId="0" fontId="4" fillId="3" borderId="4" xfId="0" applyFont="1" applyFill="1" applyBorder="1"/>
    <xf numFmtId="0" fontId="5" fillId="4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0" fillId="6" borderId="7" xfId="0" applyFill="1" applyBorder="1"/>
    <xf numFmtId="0" fontId="0" fillId="6" borderId="0" xfId="0" applyFill="1"/>
    <xf numFmtId="0" fontId="0" fillId="7" borderId="2" xfId="0" applyFill="1" applyBorder="1"/>
    <xf numFmtId="0" fontId="0" fillId="7" borderId="3" xfId="0" applyFill="1" applyBorder="1"/>
    <xf numFmtId="0" fontId="9" fillId="0" borderId="0" xfId="0" applyFont="1"/>
    <xf numFmtId="0" fontId="0" fillId="0" borderId="0" xfId="0" applyAlignment="1">
      <alignment wrapText="1"/>
    </xf>
    <xf numFmtId="0" fontId="8" fillId="8" borderId="0" xfId="0" applyFont="1" applyFill="1"/>
    <xf numFmtId="0" fontId="8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FinalSR!$A$2:$A$5</c:f>
              <c:numCache>
                <c:formatCode>General</c:formatCode>
                <c:ptCount val="4"/>
                <c:pt idx="0">
                  <c:v>74.338695650000005</c:v>
                </c:pt>
                <c:pt idx="1">
                  <c:v>81.195217389999996</c:v>
                </c:pt>
                <c:pt idx="2">
                  <c:v>89.147826089999995</c:v>
                </c:pt>
                <c:pt idx="3">
                  <c:v>99.080434780000004</c:v>
                </c:pt>
              </c:numCache>
            </c:numRef>
          </c:xVal>
          <c:yVal>
            <c:numRef>
              <c:f>FinalSR!$B$2:$B$5</c:f>
              <c:numCache>
                <c:formatCode>General</c:formatCode>
                <c:ptCount val="4"/>
                <c:pt idx="0">
                  <c:v>52.50981303950001</c:v>
                </c:pt>
                <c:pt idx="1">
                  <c:v>65.057247823699981</c:v>
                </c:pt>
                <c:pt idx="2">
                  <c:v>79.610521744699994</c:v>
                </c:pt>
                <c:pt idx="3">
                  <c:v>97.787195647400011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2C-0D40-884E-DA3AB337E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6255535"/>
        <c:axId val="1657662367"/>
      </c:scatterChart>
      <c:valAx>
        <c:axId val="1826255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662367"/>
        <c:crosses val="autoZero"/>
        <c:crossBetween val="midCat"/>
      </c:valAx>
      <c:valAx>
        <c:axId val="1657662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255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AdditionalData!$L$2:$L$5</c:f>
              <c:numCache>
                <c:formatCode>General</c:formatCode>
                <c:ptCount val="4"/>
                <c:pt idx="0">
                  <c:v>74.338695650000005</c:v>
                </c:pt>
                <c:pt idx="1">
                  <c:v>81.195217389999996</c:v>
                </c:pt>
                <c:pt idx="2">
                  <c:v>89.147826089999995</c:v>
                </c:pt>
                <c:pt idx="3">
                  <c:v>99.080434780000004</c:v>
                </c:pt>
              </c:numCache>
            </c:numRef>
          </c:xVal>
          <c:yVal>
            <c:numRef>
              <c:f>AdditionalData!$M$2:$M$5</c:f>
              <c:numCache>
                <c:formatCode>General</c:formatCode>
                <c:ptCount val="4"/>
                <c:pt idx="0">
                  <c:v>0.53542705759999998</c:v>
                </c:pt>
                <c:pt idx="1">
                  <c:v>0.65847559570000003</c:v>
                </c:pt>
                <c:pt idx="2">
                  <c:v>0.75403133150000001</c:v>
                </c:pt>
                <c:pt idx="3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C0-534C-ACD2-D58E6114FDE9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xVal>
            <c:numRef>
              <c:f>AdditionalData!$L$2:$L$5</c:f>
              <c:numCache>
                <c:formatCode>General</c:formatCode>
                <c:ptCount val="4"/>
                <c:pt idx="0">
                  <c:v>74.338695650000005</c:v>
                </c:pt>
                <c:pt idx="1">
                  <c:v>81.195217389999996</c:v>
                </c:pt>
                <c:pt idx="2">
                  <c:v>89.147826089999995</c:v>
                </c:pt>
                <c:pt idx="3">
                  <c:v>99.080434780000004</c:v>
                </c:pt>
              </c:numCache>
            </c:numRef>
          </c:xVal>
          <c:yVal>
            <c:numRef>
              <c:f>AdditionalData!$N$2:$N$5</c:f>
              <c:numCache>
                <c:formatCode>General</c:formatCode>
                <c:ptCount val="4"/>
                <c:pt idx="0">
                  <c:v>0.52509813039500008</c:v>
                </c:pt>
                <c:pt idx="1">
                  <c:v>0.65057247823699982</c:v>
                </c:pt>
                <c:pt idx="2">
                  <c:v>0.79610521744699991</c:v>
                </c:pt>
                <c:pt idx="3">
                  <c:v>0.97787195647400005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CB-3645-8348-F86CD7118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Y (vital rate)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AdditionalData!$J$2:$J$5</c:f>
              <c:numCache>
                <c:formatCode>General</c:formatCode>
                <c:ptCount val="4"/>
                <c:pt idx="0">
                  <c:v>17.097899999999999</c:v>
                </c:pt>
                <c:pt idx="1">
                  <c:v>18.674900000000001</c:v>
                </c:pt>
                <c:pt idx="2">
                  <c:v>20.504000000000001</c:v>
                </c:pt>
                <c:pt idx="3">
                  <c:v>22.788499999999999</c:v>
                </c:pt>
              </c:numCache>
            </c:numRef>
          </c:xVal>
          <c:yVal>
            <c:numRef>
              <c:f>AdditionalData!$K$2:$K$5</c:f>
              <c:numCache>
                <c:formatCode>General</c:formatCode>
                <c:ptCount val="4"/>
                <c:pt idx="0">
                  <c:v>7922.5</c:v>
                </c:pt>
                <c:pt idx="1">
                  <c:v>9743.2000000000007</c:v>
                </c:pt>
                <c:pt idx="2">
                  <c:v>11157.1</c:v>
                </c:pt>
                <c:pt idx="3">
                  <c:v>14796.6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06-7D4E-BC7D-CA53C4493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MoreData!$E$1</c:f>
              <c:strCache>
                <c:ptCount val="1"/>
                <c:pt idx="0">
                  <c:v>Abundance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MoreData!$D$2:$D$5</c:f>
              <c:numCache>
                <c:formatCode>General</c:formatCode>
                <c:ptCount val="4"/>
                <c:pt idx="0">
                  <c:v>17.097899999999999</c:v>
                </c:pt>
                <c:pt idx="1">
                  <c:v>18.674900000000001</c:v>
                </c:pt>
                <c:pt idx="2">
                  <c:v>20.504000000000001</c:v>
                </c:pt>
                <c:pt idx="3">
                  <c:v>22.788499999999999</c:v>
                </c:pt>
              </c:numCache>
            </c:numRef>
          </c:xVal>
          <c:yVal>
            <c:numRef>
              <c:f>MoreData!$E$2:$E$5</c:f>
              <c:numCache>
                <c:formatCode>General</c:formatCode>
                <c:ptCount val="4"/>
                <c:pt idx="0">
                  <c:v>7922.5</c:v>
                </c:pt>
                <c:pt idx="1">
                  <c:v>9743.2000000000007</c:v>
                </c:pt>
                <c:pt idx="2">
                  <c:v>11157.1</c:v>
                </c:pt>
                <c:pt idx="3">
                  <c:v>14796.6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B9-244C-A782-289031E62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151848"/>
        <c:axId val="542269696"/>
      </c:scatterChart>
      <c:valAx>
        <c:axId val="542151848"/>
        <c:scaling>
          <c:orientation val="minMax"/>
          <c:max val="24"/>
          <c:min val="1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269696"/>
        <c:crosses val="autoZero"/>
        <c:crossBetween val="midCat"/>
      </c:valAx>
      <c:valAx>
        <c:axId val="54226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151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</xdr:colOff>
      <xdr:row>0</xdr:row>
      <xdr:rowOff>101600</xdr:rowOff>
    </xdr:from>
    <xdr:to>
      <xdr:col>13</xdr:col>
      <xdr:colOff>641350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C70932-D7F3-32EB-25D4-930117526F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95250</xdr:colOff>
      <xdr:row>13</xdr:row>
      <xdr:rowOff>19050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50800</xdr:colOff>
      <xdr:row>12</xdr:row>
      <xdr:rowOff>165100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228600</xdr:colOff>
      <xdr:row>0</xdr:row>
      <xdr:rowOff>139700</xdr:rowOff>
    </xdr:from>
    <xdr:to>
      <xdr:col>25</xdr:col>
      <xdr:colOff>332970</xdr:colOff>
      <xdr:row>20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CB2323-6BE9-A266-F12E-F7577C267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11400" y="139700"/>
          <a:ext cx="7368770" cy="3517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10</xdr:row>
      <xdr:rowOff>15240</xdr:rowOff>
    </xdr:from>
    <xdr:to>
      <xdr:col>1</xdr:col>
      <xdr:colOff>1015610</xdr:colOff>
      <xdr:row>41</xdr:row>
      <xdr:rowOff>147188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F75006-09FB-9E49-9515-EDE77088B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2136140"/>
          <a:ext cx="2991730" cy="6037448"/>
        </a:xfrm>
        <a:prstGeom prst="rect">
          <a:avLst/>
        </a:prstGeom>
      </xdr:spPr>
    </xdr:pic>
    <xdr:clientData/>
  </xdr:twoCellAnchor>
  <xdr:twoCellAnchor>
    <xdr:from>
      <xdr:col>1</xdr:col>
      <xdr:colOff>1926167</xdr:colOff>
      <xdr:row>11</xdr:row>
      <xdr:rowOff>164041</xdr:rowOff>
    </xdr:from>
    <xdr:to>
      <xdr:col>1</xdr:col>
      <xdr:colOff>4307417</xdr:colOff>
      <xdr:row>24</xdr:row>
      <xdr:rowOff>168804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BAD887-A525-4F4A-BA52-1693C2877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tt/Desktop/Rosenfeld%20Lab%20RA/New/FlowDatabase-2024-04-19%20JULY%202024.xlsx" TargetMode="External"/><Relationship Id="rId1" Type="http://schemas.openxmlformats.org/officeDocument/2006/relationships/externalLinkPath" Target="/Users/Matt/Desktop/Rosenfeld%20Lab%20RA/New/FlowDatabase-2024-04-19%20JUL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mith 2000"/>
      <sheetName val="Vadas et al. 2016"/>
      <sheetName val="Ovidio et al. 2008"/>
      <sheetName val="Nuhfer et al. 2017"/>
      <sheetName val="Jowett and Biggs 2006"/>
      <sheetName val="Koljonen et al. 2013"/>
      <sheetName val="Cunjak et al. 2013"/>
      <sheetName val="Grantham et al. 2012"/>
      <sheetName val="Arthaud et al. 2010"/>
      <sheetName val="Hvidsten et al. 2015"/>
      <sheetName val="Mitro et al. 2003"/>
      <sheetName val="Neuswanger et al. 2015 - Chena"/>
      <sheetName val="Neuswanger et al. 2015 - Salcha"/>
      <sheetName val="Warkentin et al. 2022"/>
      <sheetName val="Cheakamus WUP"/>
      <sheetName val="Jordan River WUP"/>
      <sheetName val="Campbell River WUP"/>
      <sheetName val="Puntledge River WUP"/>
      <sheetName val="Wilding et al 2013"/>
      <sheetName val="Rosenfeld et al. 2016"/>
      <sheetName val="Wilding and Poff 2009"/>
      <sheetName val="Hocking et al 2021"/>
      <sheetName val="Slop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E1" t="str">
            <v>Abundance</v>
          </cell>
        </row>
        <row r="2">
          <cell r="D2">
            <v>17.097899999999999</v>
          </cell>
          <cell r="E2">
            <v>7922.5</v>
          </cell>
        </row>
        <row r="3">
          <cell r="D3">
            <v>18.674900000000001</v>
          </cell>
          <cell r="E3">
            <v>9743.2000000000007</v>
          </cell>
        </row>
        <row r="4">
          <cell r="D4">
            <v>20.504000000000001</v>
          </cell>
          <cell r="E4">
            <v>11157.1</v>
          </cell>
        </row>
        <row r="5">
          <cell r="D5">
            <v>22.788499999999999</v>
          </cell>
          <cell r="E5">
            <v>14796.6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B1" sqref="B1"/>
    </sheetView>
  </sheetViews>
  <sheetFormatPr baseColWidth="10" defaultColWidth="14.5" defaultRowHeight="15" customHeight="1" x14ac:dyDescent="0.2"/>
  <cols>
    <col min="1" max="1" width="15.83203125" customWidth="1"/>
    <col min="2" max="2" width="15.1640625" customWidth="1"/>
    <col min="3" max="26" width="8.6640625" customWidth="1"/>
  </cols>
  <sheetData>
    <row r="1" spans="1: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 x14ac:dyDescent="0.2">
      <c r="A2" s="14">
        <v>74.338695650000005</v>
      </c>
      <c r="B2" s="14">
        <v>52.50981303950001</v>
      </c>
      <c r="C2" s="3">
        <v>0</v>
      </c>
      <c r="D2" s="3">
        <v>0</v>
      </c>
      <c r="E2" s="3">
        <v>100</v>
      </c>
    </row>
    <row r="3" spans="1:6" ht="14.25" customHeight="1" x14ac:dyDescent="0.2">
      <c r="A3" s="14">
        <v>81.195217389999996</v>
      </c>
      <c r="B3" s="14">
        <v>65.057247823699981</v>
      </c>
      <c r="C3" s="3">
        <v>0</v>
      </c>
      <c r="D3" s="3">
        <v>0</v>
      </c>
      <c r="E3" s="3">
        <v>100</v>
      </c>
    </row>
    <row r="4" spans="1:6" ht="14.25" customHeight="1" x14ac:dyDescent="0.2">
      <c r="A4" s="14">
        <v>89.147826089999995</v>
      </c>
      <c r="B4" s="14">
        <v>79.610521744699994</v>
      </c>
      <c r="C4" s="3">
        <v>0</v>
      </c>
      <c r="D4" s="3">
        <v>0</v>
      </c>
      <c r="E4" s="3">
        <v>100</v>
      </c>
    </row>
    <row r="5" spans="1:6" ht="14.25" customHeight="1" x14ac:dyDescent="0.2">
      <c r="A5" s="14">
        <v>99.080434780000004</v>
      </c>
      <c r="B5" s="14">
        <v>97.787195647400011</v>
      </c>
      <c r="C5" s="3">
        <v>0</v>
      </c>
      <c r="D5" s="3">
        <v>0</v>
      </c>
      <c r="E5" s="3">
        <v>100</v>
      </c>
    </row>
    <row r="6" spans="1:6" ht="14.25" customHeight="1" x14ac:dyDescent="0.2">
      <c r="A6" s="3"/>
      <c r="B6" s="3"/>
      <c r="C6" s="3"/>
      <c r="D6" s="3"/>
      <c r="E6" s="3"/>
    </row>
    <row r="7" spans="1:6" ht="14.25" customHeight="1" x14ac:dyDescent="0.2"/>
    <row r="8" spans="1:6" ht="14.25" customHeight="1" x14ac:dyDescent="0.2"/>
    <row r="9" spans="1:6" ht="14.25" customHeight="1" x14ac:dyDescent="0.2"/>
    <row r="10" spans="1:6" ht="14.25" customHeight="1" x14ac:dyDescent="0.2"/>
    <row r="11" spans="1:6" ht="14.25" customHeight="1" x14ac:dyDescent="0.2"/>
    <row r="12" spans="1:6" ht="14.25" customHeight="1" x14ac:dyDescent="0.2"/>
    <row r="13" spans="1:6" ht="14.25" customHeight="1" x14ac:dyDescent="0.2"/>
    <row r="14" spans="1:6" ht="14.25" customHeight="1" x14ac:dyDescent="0.2"/>
    <row r="15" spans="1:6" ht="14.25" customHeight="1" x14ac:dyDescent="0.2"/>
    <row r="16" spans="1:6" ht="14.25" customHeight="1" x14ac:dyDescent="0.2"/>
    <row r="17" spans="1:3" ht="14.25" customHeight="1" x14ac:dyDescent="0.2">
      <c r="A17" s="3"/>
      <c r="B17" s="3"/>
      <c r="C17" s="3"/>
    </row>
    <row r="18" spans="1:3" ht="14.25" customHeight="1" x14ac:dyDescent="0.2">
      <c r="A18" s="3"/>
      <c r="B18" s="3"/>
      <c r="C18" s="3"/>
    </row>
    <row r="19" spans="1:3" ht="14.25" customHeight="1" x14ac:dyDescent="0.2">
      <c r="A19" s="3"/>
      <c r="B19" s="3"/>
      <c r="C19" s="3"/>
    </row>
    <row r="20" spans="1:3" ht="14.25" customHeight="1" x14ac:dyDescent="0.2">
      <c r="A20" s="3"/>
      <c r="B20" s="3"/>
      <c r="C20" s="3"/>
    </row>
    <row r="21" spans="1:3" ht="14.25" customHeight="1" x14ac:dyDescent="0.2">
      <c r="A21" s="3"/>
      <c r="B21" s="3"/>
      <c r="C21" s="3"/>
    </row>
    <row r="22" spans="1:3" ht="14.25" customHeight="1" x14ac:dyDescent="0.2">
      <c r="A22" s="3"/>
      <c r="B22" s="3"/>
      <c r="C22" s="3"/>
    </row>
    <row r="23" spans="1:3" ht="14.25" customHeight="1" x14ac:dyDescent="0.2">
      <c r="A23" s="3"/>
      <c r="B23" s="3"/>
      <c r="C23" s="3"/>
    </row>
    <row r="24" spans="1:3" ht="14.25" customHeight="1" x14ac:dyDescent="0.2">
      <c r="A24" s="3"/>
      <c r="B24" s="3"/>
      <c r="C24" s="3"/>
    </row>
    <row r="25" spans="1:3" ht="14.25" customHeight="1" x14ac:dyDescent="0.2">
      <c r="A25" s="3"/>
      <c r="B25" s="3"/>
      <c r="C25" s="3"/>
    </row>
    <row r="26" spans="1:3" ht="14.25" customHeight="1" x14ac:dyDescent="0.2">
      <c r="A26" s="3"/>
      <c r="B26" s="3"/>
      <c r="C26" s="3"/>
    </row>
    <row r="27" spans="1:3" ht="14.25" customHeight="1" x14ac:dyDescent="0.2">
      <c r="A27" s="3"/>
      <c r="B27" s="3"/>
      <c r="C27" s="3"/>
    </row>
    <row r="28" spans="1:3" ht="14.25" customHeight="1" x14ac:dyDescent="0.2">
      <c r="A28" s="3"/>
      <c r="B28" s="3"/>
      <c r="C28" s="3"/>
    </row>
    <row r="29" spans="1:3" ht="14.25" customHeight="1" x14ac:dyDescent="0.2">
      <c r="A29" s="3"/>
      <c r="B29" s="3"/>
      <c r="C29" s="3"/>
    </row>
    <row r="30" spans="1:3" ht="14.25" customHeight="1" x14ac:dyDescent="0.2">
      <c r="A30" s="3"/>
      <c r="B30" s="3"/>
      <c r="C30" s="3"/>
    </row>
    <row r="31" spans="1:3" ht="14.25" customHeight="1" x14ac:dyDescent="0.2">
      <c r="A31" s="3"/>
      <c r="B31" s="3"/>
      <c r="C31" s="3"/>
    </row>
    <row r="32" spans="1:3" ht="14.25" customHeight="1" x14ac:dyDescent="0.2">
      <c r="A32" s="3"/>
      <c r="B32" s="3"/>
      <c r="C32" s="3"/>
    </row>
    <row r="33" spans="1:3" ht="14.25" customHeight="1" x14ac:dyDescent="0.2">
      <c r="A33" s="3"/>
      <c r="B33" s="3"/>
      <c r="C33" s="3"/>
    </row>
    <row r="34" spans="1:3" ht="14.25" customHeight="1" x14ac:dyDescent="0.2">
      <c r="A34" s="3"/>
      <c r="B34" s="3"/>
      <c r="C34" s="3"/>
    </row>
    <row r="35" spans="1:3" ht="14.25" customHeight="1" x14ac:dyDescent="0.2">
      <c r="A35" s="3"/>
      <c r="B35" s="3"/>
      <c r="C35" s="3"/>
    </row>
    <row r="36" spans="1:3" ht="14.25" customHeight="1" x14ac:dyDescent="0.2">
      <c r="A36" s="3"/>
      <c r="B36" s="3"/>
      <c r="C36" s="3"/>
    </row>
    <row r="37" spans="1:3" ht="14.25" customHeight="1" x14ac:dyDescent="0.2">
      <c r="A37" s="3"/>
      <c r="B37" s="3"/>
      <c r="C37" s="3"/>
    </row>
    <row r="38" spans="1:3" ht="14.25" customHeight="1" x14ac:dyDescent="0.2">
      <c r="A38" s="3"/>
      <c r="B38" s="3"/>
      <c r="C38" s="3"/>
    </row>
    <row r="39" spans="1:3" ht="14.25" customHeight="1" x14ac:dyDescent="0.2"/>
    <row r="40" spans="1:3" ht="14.25" customHeight="1" x14ac:dyDescent="0.2"/>
    <row r="41" spans="1:3" ht="14.25" customHeight="1" x14ac:dyDescent="0.2"/>
    <row r="42" spans="1:3" ht="14.25" customHeight="1" x14ac:dyDescent="0.2"/>
    <row r="43" spans="1:3" ht="14.25" customHeight="1" x14ac:dyDescent="0.2"/>
    <row r="44" spans="1:3" ht="14.25" customHeight="1" x14ac:dyDescent="0.2"/>
    <row r="45" spans="1:3" ht="14.25" customHeight="1" x14ac:dyDescent="0.2"/>
    <row r="46" spans="1:3" ht="14.25" customHeight="1" x14ac:dyDescent="0.2"/>
    <row r="47" spans="1:3" ht="14.25" customHeight="1" x14ac:dyDescent="0.2"/>
    <row r="48" spans="1:3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workbookViewId="0">
      <selection activeCell="O33" sqref="O33"/>
    </sheetView>
  </sheetViews>
  <sheetFormatPr baseColWidth="10" defaultColWidth="14.5" defaultRowHeight="15" customHeight="1" x14ac:dyDescent="0.2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 x14ac:dyDescent="0.2">
      <c r="G1" s="5" t="s">
        <v>6</v>
      </c>
      <c r="H1" s="5" t="s">
        <v>7</v>
      </c>
      <c r="I1" s="5" t="s">
        <v>8</v>
      </c>
      <c r="J1" s="4" t="s">
        <v>9</v>
      </c>
      <c r="K1" s="4" t="s">
        <v>55</v>
      </c>
      <c r="L1" s="4" t="s">
        <v>0</v>
      </c>
      <c r="M1" s="4" t="s">
        <v>5</v>
      </c>
      <c r="N1" s="4" t="s">
        <v>56</v>
      </c>
    </row>
    <row r="2" spans="4:14" ht="14.25" customHeight="1" x14ac:dyDescent="0.2">
      <c r="D2" s="6" t="s">
        <v>10</v>
      </c>
      <c r="E2" s="7" t="s">
        <v>48</v>
      </c>
      <c r="G2">
        <v>21</v>
      </c>
      <c r="H2" t="s">
        <v>47</v>
      </c>
      <c r="I2" t="s">
        <v>32</v>
      </c>
      <c r="J2" s="12">
        <v>17.097899999999999</v>
      </c>
      <c r="K2" s="13">
        <v>7922.5</v>
      </c>
      <c r="L2" s="14">
        <v>74.338695650000005</v>
      </c>
      <c r="M2" s="15">
        <v>0.53542705759999998</v>
      </c>
      <c r="N2">
        <f>(0.0183)*L2 - 0.8353</f>
        <v>0.52509813039500008</v>
      </c>
    </row>
    <row r="3" spans="4:14" ht="14.25" customHeight="1" x14ac:dyDescent="0.2">
      <c r="D3" s="8" t="s">
        <v>11</v>
      </c>
      <c r="E3" s="9" t="s">
        <v>33</v>
      </c>
      <c r="G3">
        <v>21</v>
      </c>
      <c r="H3" t="s">
        <v>47</v>
      </c>
      <c r="I3" t="s">
        <v>32</v>
      </c>
      <c r="J3" s="12">
        <v>18.674900000000001</v>
      </c>
      <c r="K3" s="13">
        <v>9743.2000000000007</v>
      </c>
      <c r="L3" s="14">
        <v>81.195217389999996</v>
      </c>
      <c r="M3" s="15">
        <v>0.65847559570000003</v>
      </c>
      <c r="N3">
        <f t="shared" ref="N3:N4" si="0">(0.0183)*L3 - 0.8353</f>
        <v>0.65057247823699982</v>
      </c>
    </row>
    <row r="4" spans="4:14" ht="14.25" customHeight="1" x14ac:dyDescent="0.2">
      <c r="D4" s="8" t="s">
        <v>12</v>
      </c>
      <c r="E4" s="9" t="s">
        <v>49</v>
      </c>
      <c r="G4">
        <v>21</v>
      </c>
      <c r="H4" t="s">
        <v>47</v>
      </c>
      <c r="I4" t="s">
        <v>32</v>
      </c>
      <c r="J4" s="12">
        <v>20.504000000000001</v>
      </c>
      <c r="K4" s="13">
        <v>11157.1</v>
      </c>
      <c r="L4" s="14">
        <v>89.147826089999995</v>
      </c>
      <c r="M4" s="15">
        <v>0.75403133150000001</v>
      </c>
      <c r="N4">
        <f t="shared" si="0"/>
        <v>0.79610521744699991</v>
      </c>
    </row>
    <row r="5" spans="4:14" ht="14.25" customHeight="1" x14ac:dyDescent="0.2">
      <c r="D5" s="8" t="s">
        <v>13</v>
      </c>
      <c r="E5" s="9" t="s">
        <v>42</v>
      </c>
      <c r="G5">
        <v>21</v>
      </c>
      <c r="H5" t="s">
        <v>47</v>
      </c>
      <c r="I5" t="s">
        <v>32</v>
      </c>
      <c r="J5" s="12">
        <v>22.788499999999999</v>
      </c>
      <c r="K5" s="13">
        <v>14796.6</v>
      </c>
      <c r="L5" s="14">
        <v>99.080434780000004</v>
      </c>
      <c r="M5" s="15">
        <v>1</v>
      </c>
      <c r="N5">
        <f>(0.0183)*L5 - 0.8353</f>
        <v>0.97787195647400005</v>
      </c>
    </row>
    <row r="6" spans="4:14" ht="14.25" customHeight="1" x14ac:dyDescent="0.2">
      <c r="D6" s="8" t="s">
        <v>14</v>
      </c>
      <c r="E6" s="9" t="s">
        <v>15</v>
      </c>
    </row>
    <row r="7" spans="4:14" ht="14.25" customHeight="1" x14ac:dyDescent="0.2">
      <c r="D7" s="8" t="s">
        <v>16</v>
      </c>
      <c r="E7" s="9" t="s">
        <v>50</v>
      </c>
    </row>
    <row r="8" spans="4:14" ht="14.25" customHeight="1" x14ac:dyDescent="0.2">
      <c r="D8" s="8" t="s">
        <v>17</v>
      </c>
      <c r="E8" s="9" t="s">
        <v>37</v>
      </c>
    </row>
    <row r="9" spans="4:14" ht="14.25" customHeight="1" x14ac:dyDescent="0.2">
      <c r="D9" s="8" t="s">
        <v>18</v>
      </c>
      <c r="E9" s="9" t="s">
        <v>51</v>
      </c>
    </row>
    <row r="10" spans="4:14" ht="14.25" customHeight="1" x14ac:dyDescent="0.25">
      <c r="D10" s="10" t="s">
        <v>19</v>
      </c>
      <c r="E10" s="11" t="s">
        <v>54</v>
      </c>
    </row>
    <row r="11" spans="4:14" ht="14.25" customHeight="1" x14ac:dyDescent="0.2"/>
    <row r="12" spans="4:14" ht="14.25" customHeight="1" x14ac:dyDescent="0.2"/>
    <row r="13" spans="4:14" ht="14.25" customHeight="1" x14ac:dyDescent="0.2">
      <c r="D13" s="18" t="s">
        <v>52</v>
      </c>
      <c r="J13" s="19" t="s">
        <v>53</v>
      </c>
      <c r="K13" s="19"/>
      <c r="L13" s="19"/>
    </row>
    <row r="14" spans="4:14" ht="14.25" customHeight="1" x14ac:dyDescent="0.2"/>
    <row r="15" spans="4:14" ht="14.25" customHeight="1" x14ac:dyDescent="0.2"/>
    <row r="16" spans="4:14" ht="14.25" customHeight="1" x14ac:dyDescent="0.2"/>
    <row r="17" spans="4:12" ht="14.25" customHeight="1" x14ac:dyDescent="0.2"/>
    <row r="18" spans="4:12" ht="14.25" customHeight="1" x14ac:dyDescent="0.2"/>
    <row r="19" spans="4:12" ht="14.25" customHeight="1" x14ac:dyDescent="0.2"/>
    <row r="20" spans="4:12" ht="14.25" customHeight="1" x14ac:dyDescent="0.2"/>
    <row r="21" spans="4:12" ht="14.25" customHeight="1" x14ac:dyDescent="0.2"/>
    <row r="22" spans="4:12" ht="14.25" customHeight="1" x14ac:dyDescent="0.2"/>
    <row r="23" spans="4:12" ht="14.25" customHeight="1" x14ac:dyDescent="0.2"/>
    <row r="24" spans="4:12" ht="14.25" customHeight="1" x14ac:dyDescent="0.2"/>
    <row r="25" spans="4:12" ht="14.25" customHeight="1" x14ac:dyDescent="0.2"/>
    <row r="26" spans="4:12" ht="14.25" customHeight="1" x14ac:dyDescent="0.2"/>
    <row r="27" spans="4:12" ht="14.25" customHeight="1" x14ac:dyDescent="0.2"/>
    <row r="28" spans="4:12" ht="14.25" customHeight="1" x14ac:dyDescent="0.2"/>
    <row r="29" spans="4:12" ht="14.25" customHeight="1" x14ac:dyDescent="0.2"/>
    <row r="30" spans="4:12" ht="14.25" customHeight="1" x14ac:dyDescent="0.2"/>
    <row r="31" spans="4:12" ht="14.25" customHeight="1" x14ac:dyDescent="0.2"/>
    <row r="32" spans="4:12" ht="14.25" customHeight="1" x14ac:dyDescent="0.2">
      <c r="D32" s="3"/>
      <c r="E32" s="3"/>
      <c r="J32" s="3"/>
      <c r="L32" s="3"/>
    </row>
    <row r="33" spans="5:11" ht="14.25" customHeight="1" x14ac:dyDescent="0.2">
      <c r="J33" s="3"/>
      <c r="K33" s="3"/>
    </row>
    <row r="34" spans="5:11" ht="14.25" customHeight="1" x14ac:dyDescent="0.2"/>
    <row r="35" spans="5:11" ht="14.25" customHeight="1" x14ac:dyDescent="0.2"/>
    <row r="36" spans="5:11" ht="14.25" customHeight="1" x14ac:dyDescent="0.2"/>
    <row r="37" spans="5:11" ht="14.25" customHeight="1" x14ac:dyDescent="0.2"/>
    <row r="38" spans="5:11" ht="14.25" customHeight="1" x14ac:dyDescent="0.2">
      <c r="E38" s="16"/>
    </row>
    <row r="39" spans="5:11" ht="14.25" customHeight="1" x14ac:dyDescent="0.2"/>
    <row r="40" spans="5:11" ht="14.25" customHeight="1" x14ac:dyDescent="0.2"/>
    <row r="41" spans="5:11" ht="14.25" customHeight="1" x14ac:dyDescent="0.2"/>
    <row r="42" spans="5:11" ht="14.25" customHeight="1" x14ac:dyDescent="0.2"/>
    <row r="43" spans="5:11" ht="14.25" customHeight="1" x14ac:dyDescent="0.2"/>
    <row r="44" spans="5:11" ht="14.25" customHeight="1" x14ac:dyDescent="0.2"/>
    <row r="45" spans="5:11" ht="14.25" customHeight="1" x14ac:dyDescent="0.2"/>
    <row r="46" spans="5:11" ht="14.25" customHeight="1" x14ac:dyDescent="0.2"/>
    <row r="47" spans="5:11" ht="14.25" customHeight="1" x14ac:dyDescent="0.2"/>
    <row r="48" spans="5:11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J13:L13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0AAF-A909-954C-9C4D-217BFFDA7DAE}">
  <dimension ref="A1:G10"/>
  <sheetViews>
    <sheetView zoomScale="75" workbookViewId="0">
      <selection activeCell="C31" sqref="C31"/>
    </sheetView>
  </sheetViews>
  <sheetFormatPr baseColWidth="10" defaultColWidth="8.83203125" defaultRowHeight="15" x14ac:dyDescent="0.2"/>
  <cols>
    <col min="1" max="1" width="21.33203125" bestFit="1" customWidth="1"/>
    <col min="2" max="2" width="92.5" customWidth="1"/>
    <col min="4" max="4" width="16.1640625" bestFit="1" customWidth="1"/>
    <col min="5" max="5" width="10" bestFit="1" customWidth="1"/>
  </cols>
  <sheetData>
    <row r="1" spans="1:7" ht="32" x14ac:dyDescent="0.2">
      <c r="A1" t="s">
        <v>34</v>
      </c>
      <c r="B1" s="17" t="s">
        <v>35</v>
      </c>
      <c r="D1" t="s">
        <v>36</v>
      </c>
      <c r="E1" t="s">
        <v>37</v>
      </c>
      <c r="F1" t="s">
        <v>25</v>
      </c>
      <c r="G1" t="s">
        <v>38</v>
      </c>
    </row>
    <row r="2" spans="1:7" x14ac:dyDescent="0.2">
      <c r="A2" t="s">
        <v>20</v>
      </c>
      <c r="B2" t="s">
        <v>39</v>
      </c>
      <c r="D2">
        <v>17.097899999999999</v>
      </c>
      <c r="E2">
        <v>7922.5</v>
      </c>
      <c r="F2">
        <v>1996</v>
      </c>
      <c r="G2">
        <f>D2/23*100</f>
        <v>74.338695652173911</v>
      </c>
    </row>
    <row r="3" spans="1:7" x14ac:dyDescent="0.2">
      <c r="A3" t="s">
        <v>24</v>
      </c>
      <c r="B3" t="s">
        <v>40</v>
      </c>
      <c r="D3">
        <v>18.674900000000001</v>
      </c>
      <c r="E3">
        <v>9743.2000000000007</v>
      </c>
      <c r="F3">
        <v>1998</v>
      </c>
      <c r="G3">
        <f t="shared" ref="G3:G5" si="0">D3/23*100</f>
        <v>81.195217391304354</v>
      </c>
    </row>
    <row r="4" spans="1:7" x14ac:dyDescent="0.2">
      <c r="A4" t="s">
        <v>21</v>
      </c>
      <c r="B4" t="s">
        <v>41</v>
      </c>
      <c r="D4">
        <v>20.504000000000001</v>
      </c>
      <c r="E4">
        <v>11157.1</v>
      </c>
      <c r="F4">
        <v>1999</v>
      </c>
      <c r="G4">
        <f t="shared" si="0"/>
        <v>89.147826086956528</v>
      </c>
    </row>
    <row r="5" spans="1:7" x14ac:dyDescent="0.2">
      <c r="A5" t="s">
        <v>22</v>
      </c>
      <c r="B5" t="s">
        <v>42</v>
      </c>
      <c r="D5">
        <v>22.788499999999999</v>
      </c>
      <c r="E5">
        <v>14796.6</v>
      </c>
      <c r="F5">
        <v>1997</v>
      </c>
      <c r="G5">
        <f t="shared" si="0"/>
        <v>99.080434782608691</v>
      </c>
    </row>
    <row r="6" spans="1:7" x14ac:dyDescent="0.2">
      <c r="A6" t="s">
        <v>23</v>
      </c>
      <c r="B6" t="s">
        <v>43</v>
      </c>
    </row>
    <row r="7" spans="1:7" x14ac:dyDescent="0.2">
      <c r="A7" t="s">
        <v>27</v>
      </c>
      <c r="B7" t="s">
        <v>44</v>
      </c>
      <c r="D7" s="18" t="s">
        <v>26</v>
      </c>
    </row>
    <row r="8" spans="1:7" x14ac:dyDescent="0.2">
      <c r="A8" t="s">
        <v>28</v>
      </c>
      <c r="B8" t="s">
        <v>45</v>
      </c>
    </row>
    <row r="9" spans="1:7" x14ac:dyDescent="0.2">
      <c r="A9" t="s">
        <v>29</v>
      </c>
      <c r="B9" t="s">
        <v>46</v>
      </c>
    </row>
    <row r="10" spans="1:7" x14ac:dyDescent="0.2">
      <c r="A10" t="s">
        <v>30</v>
      </c>
      <c r="B10" t="s">
        <v>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2025-03-27T04:20:27Z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