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F912D4A9-4567-4683-AFFC-AB3054AD0DCB}" xr6:coauthVersionLast="47" xr6:coauthVersionMax="47" xr10:uidLastSave="{00000000-0000-0000-0000-000000000000}"/>
  <bookViews>
    <workbookView xWindow="-110" yWindow="-110" windowWidth="19420" windowHeight="11500" activeTab="1" xr2:uid="{00000000-000D-0000-FFFF-FFFF00000000}"/>
  </bookViews>
  <sheets>
    <sheet name="FinalSR - Aug. Mean DO" sheetId="33" r:id="rId1"/>
    <sheet name="EmpiricalData2-Secondary SR F. " sheetId="34" r:id="rId2"/>
    <sheet name="FinalSR - Primary" sheetId="1" r:id="rId3"/>
    <sheet name="EmpiricalData1 - Primary SR F." sheetId="3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32" l="1"/>
  <c r="S3" i="32"/>
  <c r="L6" i="32"/>
  <c r="W3" i="34"/>
  <c r="W4" i="34"/>
  <c r="W5" i="34"/>
  <c r="W6" i="34"/>
  <c r="W7" i="34"/>
  <c r="W8" i="34"/>
  <c r="W9" i="34"/>
  <c r="W10" i="34"/>
  <c r="W11" i="34"/>
  <c r="W12" i="34"/>
  <c r="W13" i="34"/>
  <c r="W14" i="34"/>
  <c r="W2" i="34"/>
  <c r="L34" i="32"/>
  <c r="L35" i="32" s="1"/>
  <c r="L36" i="32" s="1"/>
  <c r="L37" i="32" s="1"/>
  <c r="A6" i="1"/>
  <c r="A7" i="1" s="1"/>
  <c r="A8" i="1" s="1"/>
  <c r="A9" i="1" s="1"/>
  <c r="A10" i="1" s="1"/>
  <c r="A11" i="1" s="1"/>
  <c r="A12" i="1" s="1"/>
  <c r="A13" i="1" s="1"/>
  <c r="A14" i="1" s="1"/>
</calcChain>
</file>

<file path=xl/sharedStrings.xml><?xml version="1.0" encoding="utf-8"?>
<sst xmlns="http://schemas.openxmlformats.org/spreadsheetml/2006/main" count="100" uniqueCount="74">
  <si>
    <t>SD</t>
  </si>
  <si>
    <t>low.limit</t>
  </si>
  <si>
    <t>up.limit</t>
  </si>
  <si>
    <t>Citation/Data Source:</t>
  </si>
  <si>
    <t>Spatial Data Origin:</t>
  </si>
  <si>
    <t>Temporal Data Origin:</t>
  </si>
  <si>
    <t>Units:</t>
  </si>
  <si>
    <t>Life Stage:</t>
  </si>
  <si>
    <t>Vital Rate:</t>
  </si>
  <si>
    <t>Season:</t>
  </si>
  <si>
    <t>FINAL CURVE DERIVATION:</t>
  </si>
  <si>
    <t xml:space="preserve">Species: </t>
  </si>
  <si>
    <t>Rosenfeld et al. 2021</t>
  </si>
  <si>
    <t>Comments</t>
  </si>
  <si>
    <t>Mean System Capacity (%)</t>
  </si>
  <si>
    <t xml:space="preserve">Native range in North America; North America;Lower Fraser Valley </t>
  </si>
  <si>
    <t>Summer;not specified; Jan to Dec</t>
  </si>
  <si>
    <t>Rosenfeld and Lee 2022</t>
  </si>
  <si>
    <t>Fig. 1 a Segmented regression of specific growth rate (standardized to
a maximum of 1) as a function of dissolved oxygen, averaged across
30 species. The average breakpoint value (Gcrit) is 5.11 mg/l dissolved
oxygen (4.5–5.7 mg/l 95% confidence interval). Open circles represent
the mean standardized growth for individual oxygen treatments, grey
lines are 95% confidence intervals. b Segmented regressions of specific
growth rate on dissolved oxygen for 38 studies; green lines
repesent freshwater fish species, blue are marine taxa, and broken lines
are salmonids</t>
  </si>
  <si>
    <t>Fig. 4. Frequency of Salish sucker (A) and juvenile salmonid (B) presence and absence across 226 reaches in four different dissolved
oxygen classes (&lt;2.5, 2.5–4, 4.8, and &gt;8.3 mg·L_x0003_1, where values over 8.3 mg·L_x0003_1 are supersaturated). Panels C and D shows changes in
habitat selection index along the gradient of unsaturated dissolved oxygen class, and panels E and F illustrate the probability of sucker
and salmonid occurrence, respectively, in unsaturated dissolved oxygen classes. When expressed as a continuous variable, dissolved
oxygen is not significantly related to Salish sucker presence in traps (G), but probability of occurrence of juvenile salmonids is strongly
reduced at lower reach mean dissolved oxygen (H). Note that supersaturated values of dissolved oxygen were not included in regression
analyses. [Colour online.]</t>
  </si>
  <si>
    <t>DO (mg/L)</t>
  </si>
  <si>
    <t>All stages; Adult;Adult</t>
  </si>
  <si>
    <t>Unknown for Edwards 1983; Upto June 2020;  2003-2018</t>
  </si>
  <si>
    <t>Edwards 1983</t>
  </si>
  <si>
    <t>Rosenfeld and Lee, 2022</t>
  </si>
  <si>
    <t xml:space="preserve">Edwards, 1983 shows habitat suitability curve for Longnose Sucker. </t>
  </si>
  <si>
    <t>Final curve  (Average curve for all species from Rosenfeld and Lee, 2022 modified using the threshold of 4 mg/L based on Rosenfeld et al, 2021)</t>
  </si>
  <si>
    <t>Edwards (1983); Rosenfeld  and Lee (2022); Rosenfeld et al., (2021)</t>
  </si>
  <si>
    <t xml:space="preserve">Edwards, 1983 </t>
  </si>
  <si>
    <t xml:space="preserve">Dissolved Oxygen (ppm); Dissolved Oxygen (mg/L); </t>
  </si>
  <si>
    <t>USGS habiat suitability curves for Longnose Sucker</t>
  </si>
  <si>
    <t>The average curve for all species from Rosenfeld and Lee 2022 was used to infer the final curve for SS. A threshold of 4 mg/L (indicated by blue arrow) and an x-intercept of 0.5 mg/L were used in the final curve as SS are known to be more tolerant of hypoxia than salmonids (Rosenfeld et al. 2021), and likely more tolerant than average. The habitat sutability index model for Longnose Sucker (Edwards, 1983) generally supports the shape of the function, but has a higher threshold (6 mg/L) and x-intercpet (4.5 mg/L) than the generic average regression for all species.  Note that Longnose sucker are classified as a coolwater species, while Salish sucker are thought to be somewhat more temperature-tolerant through local adaptation to somewhat warmer streams.</t>
  </si>
  <si>
    <t>Samantha Ramirez M.Sc. Thesis, UBC Institute for the Oceans and Fisheries, 2024</t>
  </si>
  <si>
    <t>Data from Ramirez 2024. MODELLING THE IMPACT OF HUMAN DEVELOPMENT AND WATER QUALITY ON HYPOXIA</t>
  </si>
  <si>
    <t>Site number</t>
  </si>
  <si>
    <t>Aug. site mean DO (mg/l)</t>
  </si>
  <si>
    <t>Relative growth May-Aug (1=100%)</t>
  </si>
  <si>
    <t>Predicted relative growth</t>
  </si>
  <si>
    <t>lower 95% CI</t>
  </si>
  <si>
    <t>Upper 95% CI</t>
  </si>
  <si>
    <t>Lower Fraser Valley. B.C., CANADA</t>
  </si>
  <si>
    <t>May-Aug. 2021</t>
  </si>
  <si>
    <t>All stages; Adult; Larval</t>
  </si>
  <si>
    <t>Not specified</t>
  </si>
  <si>
    <t xml:space="preserve">  </t>
  </si>
  <si>
    <t xml:space="preserve">  Note that the intercept is higher than the instantaneous SR function for Dissoved Oxygen</t>
  </si>
  <si>
    <t xml:space="preserve">  because growth reduction is integrated across DO levels from May-Aug., which are on average </t>
  </si>
  <si>
    <t xml:space="preserve">  higher than DO in August (the chosen stressor metric; DO generally declines throughout </t>
  </si>
  <si>
    <t xml:space="preserve">  the summer as biological biomass and oxygen demand accumulates).</t>
  </si>
  <si>
    <t>The threshold for the final curve (4.6 mg/L; indicated by the red arrow in Figure 1) is based on a segmented regression fit to average modelled growth reduction (0-100%) over May - Aug. at 33 sites as a function of mean Aug. dissolved oxygen at each site.  See supporting Word documentation for more details.</t>
  </si>
  <si>
    <t>Stressor-response function showing modelled growth reduction for Salish sucker at 33 sites</t>
  </si>
  <si>
    <t xml:space="preserve">   in the lower Fraser Valley (red dots) as a function of mean August dissolved Oxygen</t>
  </si>
  <si>
    <t>Data and segmented regression model predictions</t>
  </si>
  <si>
    <t xml:space="preserve">   for figure in columns K-P to the right.</t>
  </si>
  <si>
    <t xml:space="preserve">Illustration of the integration of DO across a time series to estimate average </t>
  </si>
  <si>
    <t xml:space="preserve">  growth reduction.  The grey filled area represents DO that is below the threhold </t>
  </si>
  <si>
    <t xml:space="preserve">  for growth reduction for Salish sucker (4 mg/l).</t>
  </si>
  <si>
    <t xml:space="preserve">         May - Aug. System Capacity based on DO effects on growth</t>
  </si>
  <si>
    <t>Segmented regression equation:</t>
  </si>
  <si>
    <t>Aug Mean DO (mg/L)</t>
  </si>
  <si>
    <t>Dissolved Oxygen (mg/L), for August mean DO</t>
  </si>
  <si>
    <t xml:space="preserve">This is the instantaneous inferred SR function for DO effects on growth assuming exposure to homogenous DO, based on the average segmented regression from a </t>
  </si>
  <si>
    <t xml:space="preserve">  meta-analysis of laboratory experiments.  Note that for Salish sucker we assumed that they were more tolerant of hypoxia than the average, with a breakpoint of 4</t>
  </si>
  <si>
    <t xml:space="preserve">  mg/l DO rather than the average across all species of 5 mg/l, and zero growth at 0.5 mg/l DO rather than the species average of 1 mg/l DO</t>
  </si>
  <si>
    <t>if DO &lt; 4.6 , Growth = (16.4 * DO) + 25.1</t>
  </si>
  <si>
    <t>Predicted (%)</t>
  </si>
  <si>
    <t>if DO &gt;= 4.6, Growth =100</t>
  </si>
  <si>
    <t>DO</t>
  </si>
  <si>
    <t>if DO &gt;= 4, Growth =100</t>
  </si>
  <si>
    <t>if DO &lt; 0.5 then Growth = 0</t>
  </si>
  <si>
    <t>if 0.5 &lt; DO &lt; 4, Growth = (28.6 * DO) - 14.3</t>
  </si>
  <si>
    <r>
      <t xml:space="preserve">Salish Sucker - </t>
    </r>
    <r>
      <rPr>
        <b/>
        <sz val="10"/>
        <color rgb="FFFF0000"/>
        <rFont val="Arial"/>
        <family val="2"/>
      </rPr>
      <t>Primary Stressor Response Function</t>
    </r>
  </si>
  <si>
    <r>
      <t xml:space="preserve">System capacity is estimated based on the modelled reduction in specific growth rate integrated over a continuous DO trace (see Fig. below) at 33 sites measured for 3-5 days each month and infered to be representative of the May-Aug. growing season.  The related primary SR function for instantaneous effects of DO on growth are modelled using the primary DO SR function based on Rosenfeld and Lee (2022) described in worksheet "FinalSR - Primary".  The difference is that the primary DO SR function is based on laboratory experiments where DO concentrations are held </t>
    </r>
    <r>
      <rPr>
        <i/>
        <sz val="10"/>
        <color theme="1"/>
        <rFont val="Arial"/>
        <family val="2"/>
      </rPr>
      <t>constant</t>
    </r>
    <r>
      <rPr>
        <sz val="10"/>
        <color theme="1"/>
        <rFont val="Arial"/>
        <family val="2"/>
      </rPr>
      <t xml:space="preserve">, which typically does not occur in nature, where DO often cycles daily. In order to use August </t>
    </r>
    <r>
      <rPr>
        <b/>
        <i/>
        <sz val="10"/>
        <color rgb="FFFF0000"/>
        <rFont val="Arial"/>
        <family val="2"/>
      </rPr>
      <t>MEAN</t>
    </r>
    <r>
      <rPr>
        <sz val="10"/>
        <color theme="1"/>
        <rFont val="Arial"/>
        <family val="2"/>
      </rPr>
      <t xml:space="preserve"> dissolved oxygen values to predict growth reduction at a site across the May-Aug. growing season, continuous monthly traces (hourly time series) of DO were used to integrate growth reduction over time using the primary growth reduction function based on homogenous DO from laboratory experiments.  Modelled integrated growth reduction across the 4 months (May-Aug.) was then regressed against mean August DO to generate the secondary growth reduction SR function, which uses avearge Aug. DO as the stressor metric.  The secondary SR function is very similar to the primary DO SR function, but it has a notably higher intercept because the DO in early summer (e.g., May or June) may be high enough to support growth even when the DO in August is 0.</t>
    </r>
  </si>
  <si>
    <r>
      <t xml:space="preserve">Salish Sucker </t>
    </r>
    <r>
      <rPr>
        <b/>
        <u/>
        <sz val="10"/>
        <color theme="1"/>
        <rFont val="Arial"/>
        <family val="2"/>
      </rPr>
      <t>Secondary</t>
    </r>
    <r>
      <rPr>
        <b/>
        <sz val="10"/>
        <color theme="1"/>
        <rFont val="Arial"/>
        <family val="2"/>
      </rPr>
      <t xml:space="preserve"> Stressor-response Function with field DO units/metric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</si>
</sst>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5">
    <font>
      <sz val="11"/>
      <color theme="1"/>
      <name val="Calibri"/>
      <family val="2"/>
      <scheme val="minor"/>
    </font>
    <font>
      <b/>
      <sz val="11"/>
      <color theme="1"/>
      <name val="Calibri"/>
      <family val="2"/>
      <scheme val="minor"/>
    </font>
    <font>
      <b/>
      <sz val="10"/>
      <color rgb="FF36424A"/>
      <name val="Arial"/>
      <family val="2"/>
    </font>
    <font>
      <b/>
      <sz val="10"/>
      <color theme="0"/>
      <name val="Arial"/>
      <family val="2"/>
    </font>
    <font>
      <sz val="10"/>
      <color theme="0"/>
      <name val="Arial Black"/>
      <family val="2"/>
    </font>
    <font>
      <sz val="10"/>
      <color theme="1"/>
      <name val="Arial"/>
      <family val="2"/>
    </font>
    <font>
      <sz val="11"/>
      <color rgb="FFFF0000"/>
      <name val="Calibri"/>
      <family val="2"/>
      <scheme val="minor"/>
    </font>
    <font>
      <sz val="11"/>
      <color theme="5" tint="-0.499984740745262"/>
      <name val="Calibri"/>
      <family val="2"/>
      <scheme val="minor"/>
    </font>
    <font>
      <b/>
      <sz val="10"/>
      <color theme="5" tint="-0.249977111117893"/>
      <name val="Arial"/>
      <family val="2"/>
    </font>
    <font>
      <sz val="11"/>
      <color theme="1"/>
      <name val="Calibri"/>
      <family val="2"/>
    </font>
    <font>
      <b/>
      <sz val="11"/>
      <color rgb="FFFF0000"/>
      <name val="Calibri"/>
      <family val="2"/>
      <scheme val="minor"/>
    </font>
    <font>
      <sz val="10"/>
      <name val="Arial"/>
      <family val="2"/>
    </font>
    <font>
      <b/>
      <sz val="12"/>
      <color rgb="FFFF0000"/>
      <name val="Calibri"/>
      <family val="2"/>
      <scheme val="minor"/>
    </font>
    <font>
      <b/>
      <sz val="12"/>
      <color rgb="FFFF0000"/>
      <name val="Calibri"/>
      <family val="2"/>
    </font>
    <font>
      <sz val="10"/>
      <color rgb="FF000000"/>
      <name val="Helvetica Neue"/>
      <family val="2"/>
    </font>
    <font>
      <i/>
      <sz val="10"/>
      <color rgb="FF000000"/>
      <name val="Helvetica Neue"/>
      <family val="2"/>
    </font>
    <font>
      <i/>
      <sz val="11"/>
      <color theme="1"/>
      <name val="Calibri"/>
      <family val="2"/>
      <scheme val="minor"/>
    </font>
    <font>
      <sz val="12"/>
      <color theme="1"/>
      <name val="Calibri"/>
      <family val="2"/>
    </font>
    <font>
      <i/>
      <sz val="12"/>
      <color theme="1"/>
      <name val="Calibri"/>
      <family val="2"/>
    </font>
    <font>
      <u/>
      <sz val="11"/>
      <color rgb="FFFF0000"/>
      <name val="Calibri"/>
      <family val="2"/>
      <scheme val="minor"/>
    </font>
    <font>
      <b/>
      <i/>
      <sz val="10"/>
      <color rgb="FFFF0000"/>
      <name val="Arial"/>
      <family val="2"/>
    </font>
    <font>
      <b/>
      <sz val="10"/>
      <color theme="1"/>
      <name val="Arial"/>
      <family val="2"/>
    </font>
    <font>
      <b/>
      <sz val="10"/>
      <color rgb="FFFF0000"/>
      <name val="Arial"/>
      <family val="2"/>
    </font>
    <font>
      <i/>
      <sz val="10"/>
      <color theme="1"/>
      <name val="Arial"/>
      <family val="2"/>
    </font>
    <font>
      <b/>
      <u/>
      <sz val="10"/>
      <color theme="1"/>
      <name val="Arial"/>
      <family val="2"/>
    </font>
  </fonts>
  <fills count="6">
    <fill>
      <patternFill patternType="none"/>
    </fill>
    <fill>
      <patternFill patternType="gray125"/>
    </fill>
    <fill>
      <patternFill patternType="solid">
        <fgColor rgb="FF025252"/>
        <bgColor indexed="64"/>
      </patternFill>
    </fill>
    <fill>
      <patternFill patternType="solid">
        <fgColor rgb="FF8DB1B1"/>
        <bgColor indexed="64"/>
      </patternFill>
    </fill>
    <fill>
      <patternFill patternType="solid">
        <fgColor rgb="FFFFFF00"/>
        <bgColor indexed="64"/>
      </patternFill>
    </fill>
    <fill>
      <patternFill patternType="solid">
        <fgColor theme="8" tint="0.59999389629810485"/>
        <bgColor indexed="64"/>
      </patternFill>
    </fill>
  </fills>
  <borders count="18">
    <border>
      <left/>
      <right/>
      <top/>
      <bottom/>
      <diagonal/>
    </border>
    <border>
      <left style="thick">
        <color rgb="FF0F5B5B"/>
      </left>
      <right style="thick">
        <color rgb="FF0F5B5B"/>
      </right>
      <top/>
      <bottom/>
      <diagonal/>
    </border>
    <border>
      <left/>
      <right style="thick">
        <color rgb="FF0F5B5B"/>
      </right>
      <top style="thin">
        <color indexed="64"/>
      </top>
      <bottom style="thin">
        <color indexed="64"/>
      </bottom>
      <diagonal/>
    </border>
    <border>
      <left style="thick">
        <color rgb="FF0F5B5B"/>
      </left>
      <right style="thick">
        <color rgb="FF0F5B5B"/>
      </right>
      <top/>
      <bottom style="thick">
        <color rgb="FF0F5B5B"/>
      </bottom>
      <diagonal/>
    </border>
    <border>
      <left/>
      <right style="thick">
        <color rgb="FF0F5B5B"/>
      </right>
      <top style="thin">
        <color indexed="64"/>
      </top>
      <bottom style="thick">
        <color rgb="FF0F5B5B"/>
      </bottom>
      <diagonal/>
    </border>
    <border>
      <left style="thick">
        <color rgb="FF0F5B5B"/>
      </left>
      <right style="thick">
        <color rgb="FF0F5B5B"/>
      </right>
      <top style="thick">
        <color rgb="FF0F5B5B"/>
      </top>
      <bottom/>
      <diagonal/>
    </border>
    <border>
      <left/>
      <right style="thick">
        <color rgb="FF0F5B5B"/>
      </right>
      <top style="thick">
        <color rgb="FF0F5B5B"/>
      </top>
      <bottom style="thin">
        <color indexed="64"/>
      </bottom>
      <diagonal/>
    </border>
    <border>
      <left/>
      <right/>
      <top/>
      <bottom style="thin">
        <color indexed="64"/>
      </bottom>
      <diagonal/>
    </border>
    <border>
      <left/>
      <right style="thick">
        <color rgb="FF0F5B5B"/>
      </right>
      <top/>
      <bottom/>
      <diagonal/>
    </border>
    <border>
      <left/>
      <right style="thin">
        <color rgb="FFFF0000"/>
      </right>
      <top/>
      <bottom/>
      <diagonal/>
    </border>
    <border>
      <left/>
      <right/>
      <top/>
      <bottom style="thin">
        <color rgb="FFFF0000"/>
      </bottom>
      <diagonal/>
    </border>
    <border>
      <left style="thin">
        <color rgb="FFFF0000"/>
      </left>
      <right/>
      <top/>
      <bottom style="thin">
        <color rgb="FFFF0000"/>
      </bottom>
      <diagonal/>
    </border>
    <border>
      <left style="thin">
        <color rgb="FFFF0000"/>
      </left>
      <right style="thin">
        <color rgb="FFFF0000"/>
      </right>
      <top/>
      <bottom style="thin">
        <color rgb="FFFF0000"/>
      </bottom>
      <diagonal/>
    </border>
    <border>
      <left/>
      <right style="thin">
        <color rgb="FFFF0000"/>
      </right>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s>
  <cellStyleXfs count="1">
    <xf numFmtId="0" fontId="0" fillId="0" borderId="0"/>
  </cellStyleXfs>
  <cellXfs count="57">
    <xf numFmtId="0" fontId="0" fillId="0" borderId="0" xfId="0"/>
    <xf numFmtId="0" fontId="2" fillId="0" borderId="0" xfId="0" applyFont="1" applyAlignment="1">
      <alignment horizontal="left" vertical="center" wrapText="1" indent="6"/>
    </xf>
    <xf numFmtId="0" fontId="3" fillId="2" borderId="1" xfId="0" applyFont="1" applyFill="1" applyBorder="1" applyAlignment="1">
      <alignment horizontal="left" indent="1"/>
    </xf>
    <xf numFmtId="0" fontId="5" fillId="3" borderId="2" xfId="0" applyFont="1" applyFill="1" applyBorder="1" applyAlignment="1">
      <alignment horizontal="left" indent="1"/>
    </xf>
    <xf numFmtId="0" fontId="4" fillId="2" borderId="3" xfId="0" applyFont="1" applyFill="1" applyBorder="1" applyAlignment="1">
      <alignment horizontal="left" indent="1"/>
    </xf>
    <xf numFmtId="0" fontId="3" fillId="2" borderId="5" xfId="0" applyFont="1" applyFill="1" applyBorder="1" applyAlignment="1">
      <alignment horizontal="left" indent="1"/>
    </xf>
    <xf numFmtId="0" fontId="5" fillId="3" borderId="6" xfId="0" applyFont="1" applyFill="1" applyBorder="1" applyAlignment="1">
      <alignment horizontal="left" indent="1"/>
    </xf>
    <xf numFmtId="0" fontId="1" fillId="0" borderId="0" xfId="0" applyFont="1"/>
    <xf numFmtId="0" fontId="1" fillId="0" borderId="0" xfId="0" applyFont="1" applyAlignment="1">
      <alignment horizontal="left"/>
    </xf>
    <xf numFmtId="0" fontId="0" fillId="0" borderId="0" xfId="0" applyAlignment="1">
      <alignment horizontal="left"/>
    </xf>
    <xf numFmtId="164" fontId="0" fillId="0" borderId="0" xfId="0" applyNumberFormat="1"/>
    <xf numFmtId="0" fontId="0" fillId="0" borderId="0" xfId="0" applyAlignment="1">
      <alignment horizontal="right"/>
    </xf>
    <xf numFmtId="0" fontId="6" fillId="0" borderId="0" xfId="0" applyFont="1"/>
    <xf numFmtId="2" fontId="0" fillId="0" borderId="0" xfId="0" applyNumberFormat="1"/>
    <xf numFmtId="0" fontId="1" fillId="0" borderId="0" xfId="0" applyFont="1" applyAlignment="1">
      <alignment wrapText="1"/>
    </xf>
    <xf numFmtId="0" fontId="5" fillId="3" borderId="2" xfId="0" applyFont="1" applyFill="1" applyBorder="1" applyAlignment="1">
      <alignment horizontal="left" wrapText="1" indent="1"/>
    </xf>
    <xf numFmtId="4" fontId="0" fillId="0" borderId="0" xfId="0" applyNumberFormat="1"/>
    <xf numFmtId="4" fontId="7" fillId="0" borderId="0" xfId="0" applyNumberFormat="1" applyFont="1"/>
    <xf numFmtId="0" fontId="8" fillId="4" borderId="4" xfId="0" applyFont="1" applyFill="1" applyBorder="1" applyAlignment="1">
      <alignment horizontal="left" wrapText="1" indent="1"/>
    </xf>
    <xf numFmtId="0" fontId="1" fillId="0" borderId="0" xfId="0" applyFont="1" applyAlignment="1">
      <alignment vertical="top" wrapText="1"/>
    </xf>
    <xf numFmtId="0" fontId="1" fillId="0" borderId="0" xfId="0" applyFont="1" applyAlignment="1">
      <alignment horizontal="left" vertical="top"/>
    </xf>
    <xf numFmtId="0" fontId="1" fillId="0" borderId="0" xfId="0" applyFont="1" applyAlignment="1">
      <alignment vertical="top"/>
    </xf>
    <xf numFmtId="0" fontId="10" fillId="0" borderId="0" xfId="0" applyFont="1" applyAlignment="1">
      <alignment vertical="top"/>
    </xf>
    <xf numFmtId="0" fontId="10" fillId="0" borderId="7" xfId="0" applyFont="1" applyBorder="1" applyAlignment="1">
      <alignment horizontal="left" vertical="top" wrapText="1"/>
    </xf>
    <xf numFmtId="0" fontId="5" fillId="3" borderId="2" xfId="0" applyFont="1" applyFill="1" applyBorder="1" applyAlignment="1">
      <alignment horizontal="left" vertical="top" wrapText="1" indent="1"/>
    </xf>
    <xf numFmtId="0" fontId="4" fillId="2" borderId="3" xfId="0" applyFont="1" applyFill="1" applyBorder="1" applyAlignment="1">
      <alignment horizontal="left" vertical="top" indent="1"/>
    </xf>
    <xf numFmtId="0" fontId="11" fillId="5" borderId="4" xfId="0" applyFont="1" applyFill="1" applyBorder="1" applyAlignment="1">
      <alignment horizontal="left" vertical="top" wrapText="1" indent="1"/>
    </xf>
    <xf numFmtId="0" fontId="5" fillId="3" borderId="8" xfId="0" applyFont="1" applyFill="1" applyBorder="1" applyAlignment="1">
      <alignment horizontal="left" indent="1"/>
    </xf>
    <xf numFmtId="0" fontId="0" fillId="0" borderId="0" xfId="0" applyAlignment="1">
      <alignment wrapText="1"/>
    </xf>
    <xf numFmtId="0" fontId="9" fillId="0" borderId="0" xfId="0" applyFont="1"/>
    <xf numFmtId="4" fontId="1" fillId="0" borderId="0" xfId="0" applyNumberFormat="1" applyFont="1"/>
    <xf numFmtId="0" fontId="12" fillId="0" borderId="0" xfId="0" applyFont="1" applyAlignment="1">
      <alignment vertical="top" wrapText="1"/>
    </xf>
    <xf numFmtId="0" fontId="13" fillId="0" borderId="0" xfId="0" applyFont="1" applyAlignment="1">
      <alignment vertical="top" wrapText="1"/>
    </xf>
    <xf numFmtId="0" fontId="12" fillId="0" borderId="0" xfId="0" applyFont="1" applyAlignment="1">
      <alignment horizontal="center" vertical="top" wrapText="1"/>
    </xf>
    <xf numFmtId="0" fontId="10" fillId="0" borderId="0" xfId="0" applyFont="1" applyAlignment="1">
      <alignment horizontal="center" vertical="top" wrapText="1"/>
    </xf>
    <xf numFmtId="0" fontId="14" fillId="0" borderId="0" xfId="0" applyFont="1"/>
    <xf numFmtId="0" fontId="15" fillId="0" borderId="0" xfId="0" applyFont="1"/>
    <xf numFmtId="0" fontId="0" fillId="0" borderId="0" xfId="0" applyAlignment="1">
      <alignment horizontal="center"/>
    </xf>
    <xf numFmtId="0" fontId="10" fillId="0" borderId="0" xfId="0" applyFont="1"/>
    <xf numFmtId="0" fontId="10" fillId="0" borderId="0" xfId="0" applyFont="1" applyAlignment="1">
      <alignment horizontal="right"/>
    </xf>
    <xf numFmtId="0" fontId="12" fillId="0" borderId="0" xfId="0" applyFont="1"/>
    <xf numFmtId="0" fontId="16" fillId="0" borderId="0" xfId="0" applyFont="1"/>
    <xf numFmtId="0" fontId="17" fillId="0" borderId="0" xfId="0" applyFont="1"/>
    <xf numFmtId="0" fontId="18" fillId="0" borderId="0" xfId="0" applyFont="1"/>
    <xf numFmtId="0" fontId="6" fillId="4" borderId="0" xfId="0" applyFont="1" applyFill="1"/>
    <xf numFmtId="0" fontId="0" fillId="0" borderId="9" xfId="0" applyBorder="1"/>
    <xf numFmtId="0" fontId="0" fillId="0" borderId="10" xfId="0" applyBorder="1"/>
    <xf numFmtId="0" fontId="6" fillId="4" borderId="12" xfId="0" applyFont="1" applyFill="1" applyBorder="1"/>
    <xf numFmtId="0" fontId="0" fillId="4" borderId="13" xfId="0" applyFill="1" applyBorder="1"/>
    <xf numFmtId="0" fontId="19" fillId="4" borderId="14" xfId="0" applyFont="1" applyFill="1" applyBorder="1"/>
    <xf numFmtId="0" fontId="0" fillId="4" borderId="15" xfId="0" applyFill="1" applyBorder="1"/>
    <xf numFmtId="0" fontId="0" fillId="0" borderId="16" xfId="0" applyBorder="1"/>
    <xf numFmtId="0" fontId="0" fillId="0" borderId="17" xfId="0" applyBorder="1"/>
    <xf numFmtId="0" fontId="0" fillId="0" borderId="11" xfId="0" applyBorder="1"/>
    <xf numFmtId="0" fontId="0" fillId="0" borderId="13" xfId="0" applyBorder="1"/>
    <xf numFmtId="0" fontId="0" fillId="0" borderId="0" xfId="0" applyAlignment="1">
      <alignment vertical="top" wrapText="1"/>
    </xf>
    <xf numFmtId="0" fontId="0" fillId="0" borderId="0" xfId="0" applyAlignment="1">
      <alignment vertical="top"/>
    </xf>
  </cellXfs>
  <cellStyles count="1">
    <cellStyle name="Normal" xfId="0" builtinId="0"/>
  </cellStyles>
  <dxfs count="0"/>
  <tableStyles count="0" defaultTableStyle="TableStyleMedium2" defaultPivotStyle="PivotStyleLight16"/>
  <colors>
    <mruColors>
      <color rgb="FF0F5B5B"/>
      <color rgb="FF168B88"/>
      <color rgb="FFB7CECD"/>
      <color rgb="FF8DB1B1"/>
      <color rgb="FF025252"/>
      <color rgb="FF008080"/>
      <color rgb="FFA1CED3"/>
      <color rgb="FF2D5C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2225" cap="rnd">
              <a:solidFill>
                <a:srgbClr val="FF0000"/>
              </a:solidFill>
              <a:round/>
            </a:ln>
            <a:effectLst/>
          </c:spPr>
          <c:marker>
            <c:symbol val="diamond"/>
            <c:size val="6"/>
            <c:spPr>
              <a:solidFill>
                <a:schemeClr val="accent1"/>
              </a:solidFill>
              <a:ln w="9525">
                <a:solidFill>
                  <a:schemeClr val="accent1"/>
                </a:solidFill>
                <a:round/>
              </a:ln>
              <a:effectLst/>
            </c:spPr>
          </c:marker>
          <c:xVal>
            <c:numRef>
              <c:f>'FinalSR - Aug. Mean DO'!$A$2:$A$13</c:f>
              <c:numCache>
                <c:formatCode>General</c:formatCode>
                <c:ptCount val="12"/>
                <c:pt idx="0">
                  <c:v>0</c:v>
                </c:pt>
                <c:pt idx="1">
                  <c:v>1.3</c:v>
                </c:pt>
                <c:pt idx="2">
                  <c:v>1.7</c:v>
                </c:pt>
                <c:pt idx="3">
                  <c:v>3.2</c:v>
                </c:pt>
                <c:pt idx="4">
                  <c:v>3.9</c:v>
                </c:pt>
                <c:pt idx="5">
                  <c:v>4.3</c:v>
                </c:pt>
                <c:pt idx="6">
                  <c:v>4.5999999999999996</c:v>
                </c:pt>
                <c:pt idx="7">
                  <c:v>5.6</c:v>
                </c:pt>
                <c:pt idx="8">
                  <c:v>8</c:v>
                </c:pt>
                <c:pt idx="9">
                  <c:v>10</c:v>
                </c:pt>
                <c:pt idx="10">
                  <c:v>12</c:v>
                </c:pt>
                <c:pt idx="11">
                  <c:v>12</c:v>
                </c:pt>
              </c:numCache>
            </c:numRef>
          </c:xVal>
          <c:yVal>
            <c:numRef>
              <c:f>'FinalSR - Aug. Mean DO'!$B$2:$B$13</c:f>
              <c:numCache>
                <c:formatCode>General</c:formatCode>
                <c:ptCount val="12"/>
                <c:pt idx="0">
                  <c:v>25.092151179999998</c:v>
                </c:pt>
                <c:pt idx="1">
                  <c:v>46.348135889999995</c:v>
                </c:pt>
                <c:pt idx="2">
                  <c:v>52.888438880000002</c:v>
                </c:pt>
                <c:pt idx="3">
                  <c:v>77.41457509</c:v>
                </c:pt>
                <c:pt idx="4">
                  <c:v>88.860105320000002</c:v>
                </c:pt>
                <c:pt idx="5">
                  <c:v>95.400408309999989</c:v>
                </c:pt>
                <c:pt idx="6">
                  <c:v>100</c:v>
                </c:pt>
                <c:pt idx="7">
                  <c:v>100</c:v>
                </c:pt>
                <c:pt idx="8">
                  <c:v>100</c:v>
                </c:pt>
                <c:pt idx="9">
                  <c:v>100</c:v>
                </c:pt>
                <c:pt idx="10">
                  <c:v>100</c:v>
                </c:pt>
                <c:pt idx="11">
                  <c:v>100</c:v>
                </c:pt>
              </c:numCache>
            </c:numRef>
          </c:yVal>
          <c:smooth val="0"/>
          <c:extLst>
            <c:ext xmlns:c16="http://schemas.microsoft.com/office/drawing/2014/chart" uri="{C3380CC4-5D6E-409C-BE32-E72D297353CC}">
              <c16:uniqueId val="{00000000-6647-4737-9D0E-0A3F14235311}"/>
            </c:ext>
          </c:extLst>
        </c:ser>
        <c:dLbls>
          <c:showLegendKey val="0"/>
          <c:showVal val="0"/>
          <c:showCatName val="0"/>
          <c:showSerName val="0"/>
          <c:showPercent val="0"/>
          <c:showBubbleSize val="0"/>
        </c:dLbls>
        <c:axId val="1532256528"/>
        <c:axId val="1532257008"/>
      </c:scatterChart>
      <c:valAx>
        <c:axId val="1532256528"/>
        <c:scaling>
          <c:orientation val="minMax"/>
          <c:max val="1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CA" cap="none" baseline="0"/>
                  <a:t>Mean Aug. Dissolved Oxygen (mg/L</a:t>
                </a:r>
                <a:r>
                  <a:rPr lang="en-CA"/>
                  <a:t>)</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7008"/>
        <c:crosses val="autoZero"/>
        <c:crossBetween val="midCat"/>
        <c:majorUnit val="2"/>
      </c:valAx>
      <c:valAx>
        <c:axId val="1532257008"/>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none" baseline="0">
                    <a:solidFill>
                      <a:schemeClr val="tx1">
                        <a:lumMod val="65000"/>
                        <a:lumOff val="35000"/>
                      </a:schemeClr>
                    </a:solidFill>
                    <a:latin typeface="+mn-lt"/>
                    <a:ea typeface="+mn-ea"/>
                    <a:cs typeface="+mn-cs"/>
                  </a:defRPr>
                </a:pPr>
                <a:r>
                  <a:rPr lang="en-CA" cap="none" baseline="0"/>
                  <a:t>System Capacity (%)</a:t>
                </a:r>
              </a:p>
            </c:rich>
          </c:tx>
          <c:overlay val="0"/>
          <c:spPr>
            <a:noFill/>
            <a:ln>
              <a:noFill/>
            </a:ln>
            <a:effectLst/>
          </c:spPr>
          <c:txPr>
            <a:bodyPr rot="-5400000" spcFirstLastPara="1" vertOverflow="ellipsis" vert="horz" wrap="square" anchor="ctr" anchorCtr="1"/>
            <a:lstStyle/>
            <a:p>
              <a:pPr>
                <a:defRPr sz="900" b="0" i="0" u="none" strike="noStrike" kern="1200" cap="none"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652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2225" cap="rnd">
              <a:solidFill>
                <a:srgbClr val="FF0000"/>
              </a:solidFill>
              <a:round/>
            </a:ln>
            <a:effectLst/>
          </c:spPr>
          <c:marker>
            <c:symbol val="diamond"/>
            <c:size val="6"/>
            <c:spPr>
              <a:solidFill>
                <a:schemeClr val="accent1"/>
              </a:solidFill>
              <a:ln w="9525">
                <a:solidFill>
                  <a:schemeClr val="accent1"/>
                </a:solidFill>
                <a:round/>
              </a:ln>
              <a:effectLst/>
            </c:spPr>
          </c:marker>
          <c:xVal>
            <c:numRef>
              <c:f>'FinalSR - Primary'!$A$2:$A$14</c:f>
              <c:numCache>
                <c:formatCode>General</c:formatCode>
                <c:ptCount val="13"/>
                <c:pt idx="0">
                  <c:v>0</c:v>
                </c:pt>
                <c:pt idx="1">
                  <c:v>0.5</c:v>
                </c:pt>
                <c:pt idx="2">
                  <c:v>4</c:v>
                </c:pt>
                <c:pt idx="3">
                  <c:v>5</c:v>
                </c:pt>
                <c:pt idx="4">
                  <c:v>6</c:v>
                </c:pt>
                <c:pt idx="5">
                  <c:v>7</c:v>
                </c:pt>
                <c:pt idx="6">
                  <c:v>8</c:v>
                </c:pt>
                <c:pt idx="7">
                  <c:v>9</c:v>
                </c:pt>
                <c:pt idx="8">
                  <c:v>10</c:v>
                </c:pt>
                <c:pt idx="9">
                  <c:v>11</c:v>
                </c:pt>
                <c:pt idx="10">
                  <c:v>12</c:v>
                </c:pt>
                <c:pt idx="11">
                  <c:v>13</c:v>
                </c:pt>
                <c:pt idx="12">
                  <c:v>14</c:v>
                </c:pt>
              </c:numCache>
            </c:numRef>
          </c:xVal>
          <c:yVal>
            <c:numRef>
              <c:f>'FinalSR - Primary'!$B$2:$B$14</c:f>
              <c:numCache>
                <c:formatCode>General</c:formatCode>
                <c:ptCount val="13"/>
                <c:pt idx="0">
                  <c:v>0</c:v>
                </c:pt>
                <c:pt idx="1">
                  <c:v>0</c:v>
                </c:pt>
                <c:pt idx="2">
                  <c:v>100</c:v>
                </c:pt>
                <c:pt idx="3">
                  <c:v>100</c:v>
                </c:pt>
                <c:pt idx="4">
                  <c:v>100</c:v>
                </c:pt>
                <c:pt idx="5">
                  <c:v>100</c:v>
                </c:pt>
                <c:pt idx="6">
                  <c:v>100</c:v>
                </c:pt>
                <c:pt idx="7">
                  <c:v>100</c:v>
                </c:pt>
                <c:pt idx="8">
                  <c:v>100</c:v>
                </c:pt>
                <c:pt idx="9">
                  <c:v>100</c:v>
                </c:pt>
                <c:pt idx="10">
                  <c:v>100</c:v>
                </c:pt>
                <c:pt idx="11">
                  <c:v>100</c:v>
                </c:pt>
                <c:pt idx="12">
                  <c:v>100</c:v>
                </c:pt>
              </c:numCache>
            </c:numRef>
          </c:yVal>
          <c:smooth val="0"/>
          <c:extLst>
            <c:ext xmlns:c16="http://schemas.microsoft.com/office/drawing/2014/chart" uri="{C3380CC4-5D6E-409C-BE32-E72D297353CC}">
              <c16:uniqueId val="{00000000-46EE-4B4B-BCDD-E57D5703F96E}"/>
            </c:ext>
          </c:extLst>
        </c:ser>
        <c:dLbls>
          <c:showLegendKey val="0"/>
          <c:showVal val="0"/>
          <c:showCatName val="0"/>
          <c:showSerName val="0"/>
          <c:showPercent val="0"/>
          <c:showBubbleSize val="0"/>
        </c:dLbls>
        <c:axId val="1532256528"/>
        <c:axId val="1532257008"/>
      </c:scatterChart>
      <c:valAx>
        <c:axId val="1532256528"/>
        <c:scaling>
          <c:orientation val="minMax"/>
          <c:max val="1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CA" cap="none" baseline="0"/>
                  <a:t>Instantaneous Dissloved Oxygen (mg/L</a:t>
                </a:r>
                <a:r>
                  <a:rPr lang="en-CA"/>
                  <a:t>)</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7008"/>
        <c:crosses val="autoZero"/>
        <c:crossBetween val="midCat"/>
        <c:majorUnit val="2"/>
      </c:valAx>
      <c:valAx>
        <c:axId val="1532257008"/>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none" baseline="0">
                    <a:solidFill>
                      <a:schemeClr val="tx1">
                        <a:lumMod val="65000"/>
                        <a:lumOff val="35000"/>
                      </a:schemeClr>
                    </a:solidFill>
                    <a:latin typeface="+mn-lt"/>
                    <a:ea typeface="+mn-ea"/>
                    <a:cs typeface="+mn-cs"/>
                  </a:defRPr>
                </a:pPr>
                <a:r>
                  <a:rPr lang="en-CA" cap="none" baseline="0"/>
                  <a:t>System Capacity (%)</a:t>
                </a:r>
              </a:p>
            </c:rich>
          </c:tx>
          <c:overlay val="0"/>
          <c:spPr>
            <a:noFill/>
            <a:ln>
              <a:noFill/>
            </a:ln>
            <a:effectLst/>
          </c:spPr>
          <c:txPr>
            <a:bodyPr rot="-5400000" spcFirstLastPara="1" vertOverflow="ellipsis" vert="horz" wrap="square" anchor="ctr" anchorCtr="1"/>
            <a:lstStyle/>
            <a:p>
              <a:pPr>
                <a:defRPr sz="900" b="0" i="0" u="none" strike="noStrike" kern="1200" cap="none"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6528"/>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Edwards et al 1983 Longnose Sucker</c:v>
          </c:tx>
          <c:spPr>
            <a:ln w="19050" cap="rnd">
              <a:solidFill>
                <a:schemeClr val="accent1"/>
              </a:solidFill>
              <a:prstDash val="dash"/>
              <a:round/>
            </a:ln>
            <a:effectLst/>
          </c:spPr>
          <c:marker>
            <c:symbol val="circle"/>
            <c:size val="5"/>
            <c:spPr>
              <a:solidFill>
                <a:schemeClr val="accent1"/>
              </a:solidFill>
              <a:ln w="9525">
                <a:solidFill>
                  <a:schemeClr val="accent1"/>
                </a:solidFill>
              </a:ln>
              <a:effectLst/>
            </c:spPr>
          </c:marker>
          <c:xVal>
            <c:numRef>
              <c:f>'EmpiricalData1 - Primary SR F.'!$L$27:$L$37</c:f>
              <c:numCache>
                <c:formatCode>General</c:formatCode>
                <c:ptCount val="11"/>
                <c:pt idx="0">
                  <c:v>0</c:v>
                </c:pt>
                <c:pt idx="1">
                  <c:v>1</c:v>
                </c:pt>
                <c:pt idx="2">
                  <c:v>2</c:v>
                </c:pt>
                <c:pt idx="3">
                  <c:v>3</c:v>
                </c:pt>
                <c:pt idx="4">
                  <c:v>4</c:v>
                </c:pt>
                <c:pt idx="5">
                  <c:v>4.5</c:v>
                </c:pt>
                <c:pt idx="6">
                  <c:v>6</c:v>
                </c:pt>
                <c:pt idx="7">
                  <c:v>7</c:v>
                </c:pt>
                <c:pt idx="8">
                  <c:v>8</c:v>
                </c:pt>
                <c:pt idx="9">
                  <c:v>9</c:v>
                </c:pt>
                <c:pt idx="10">
                  <c:v>10</c:v>
                </c:pt>
              </c:numCache>
            </c:numRef>
          </c:xVal>
          <c:yVal>
            <c:numRef>
              <c:f>'EmpiricalData1 - Primary SR F.'!$M$27:$M$37</c:f>
              <c:numCache>
                <c:formatCode>General</c:formatCode>
                <c:ptCount val="11"/>
                <c:pt idx="0">
                  <c:v>0</c:v>
                </c:pt>
                <c:pt idx="1">
                  <c:v>0</c:v>
                </c:pt>
                <c:pt idx="2">
                  <c:v>0</c:v>
                </c:pt>
                <c:pt idx="3">
                  <c:v>0</c:v>
                </c:pt>
                <c:pt idx="4">
                  <c:v>0</c:v>
                </c:pt>
                <c:pt idx="5">
                  <c:v>0</c:v>
                </c:pt>
                <c:pt idx="6">
                  <c:v>100</c:v>
                </c:pt>
                <c:pt idx="7">
                  <c:v>100</c:v>
                </c:pt>
                <c:pt idx="8">
                  <c:v>100</c:v>
                </c:pt>
                <c:pt idx="9">
                  <c:v>100</c:v>
                </c:pt>
                <c:pt idx="10">
                  <c:v>100</c:v>
                </c:pt>
              </c:numCache>
            </c:numRef>
          </c:yVal>
          <c:smooth val="0"/>
          <c:extLst>
            <c:ext xmlns:c16="http://schemas.microsoft.com/office/drawing/2014/chart" uri="{C3380CC4-5D6E-409C-BE32-E72D297353CC}">
              <c16:uniqueId val="{00000000-D6CD-4616-B39E-13C84A892728}"/>
            </c:ext>
          </c:extLst>
        </c:ser>
        <c:ser>
          <c:idx val="1"/>
          <c:order val="1"/>
          <c:tx>
            <c:v>Rosenfeld and Lee, 2022 Generic average</c:v>
          </c:tx>
          <c:spPr>
            <a:ln w="1905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'EmpiricalData1 - Primary SR F.'!$L$43:$L$45</c:f>
              <c:numCache>
                <c:formatCode>General</c:formatCode>
                <c:ptCount val="3"/>
                <c:pt idx="0">
                  <c:v>14</c:v>
                </c:pt>
                <c:pt idx="1">
                  <c:v>5.0999999999999996</c:v>
                </c:pt>
                <c:pt idx="2">
                  <c:v>0</c:v>
                </c:pt>
              </c:numCache>
            </c:numRef>
          </c:xVal>
          <c:yVal>
            <c:numRef>
              <c:f>'EmpiricalData1 - Primary SR F.'!$M$43:$M$45</c:f>
              <c:numCache>
                <c:formatCode>General</c:formatCode>
                <c:ptCount val="3"/>
                <c:pt idx="0">
                  <c:v>100</c:v>
                </c:pt>
                <c:pt idx="1">
                  <c:v>100</c:v>
                </c:pt>
                <c:pt idx="2">
                  <c:v>-20.5</c:v>
                </c:pt>
              </c:numCache>
            </c:numRef>
          </c:yVal>
          <c:smooth val="0"/>
          <c:extLst>
            <c:ext xmlns:c16="http://schemas.microsoft.com/office/drawing/2014/chart" uri="{C3380CC4-5D6E-409C-BE32-E72D297353CC}">
              <c16:uniqueId val="{00000000-1FD9-4954-8A86-1BBB45BEEE89}"/>
            </c:ext>
          </c:extLst>
        </c:ser>
        <c:ser>
          <c:idx val="2"/>
          <c:order val="2"/>
          <c:tx>
            <c:v>Final SS curve</c:v>
          </c:tx>
          <c:spPr>
            <a:ln w="19050" cap="rnd">
              <a:solidFill>
                <a:srgbClr val="FF0000"/>
              </a:solidFill>
              <a:round/>
            </a:ln>
            <a:effectLst/>
          </c:spPr>
          <c:marker>
            <c:symbol val="circle"/>
            <c:size val="5"/>
            <c:spPr>
              <a:solidFill>
                <a:schemeClr val="accent3"/>
              </a:solidFill>
              <a:ln w="9525">
                <a:solidFill>
                  <a:srgbClr val="FF0000"/>
                </a:solidFill>
              </a:ln>
              <a:effectLst/>
            </c:spPr>
          </c:marker>
          <c:xVal>
            <c:numRef>
              <c:f>'EmpiricalData1 - Primary SR F.'!$L$48:$L$50</c:f>
              <c:numCache>
                <c:formatCode>General</c:formatCode>
                <c:ptCount val="3"/>
                <c:pt idx="0">
                  <c:v>14</c:v>
                </c:pt>
                <c:pt idx="1">
                  <c:v>4</c:v>
                </c:pt>
                <c:pt idx="2">
                  <c:v>0.5</c:v>
                </c:pt>
              </c:numCache>
            </c:numRef>
          </c:xVal>
          <c:yVal>
            <c:numRef>
              <c:f>'EmpiricalData1 - Primary SR F.'!$M$48:$M$50</c:f>
              <c:numCache>
                <c:formatCode>General</c:formatCode>
                <c:ptCount val="3"/>
                <c:pt idx="0">
                  <c:v>100</c:v>
                </c:pt>
                <c:pt idx="1">
                  <c:v>100</c:v>
                </c:pt>
                <c:pt idx="2">
                  <c:v>0</c:v>
                </c:pt>
              </c:numCache>
            </c:numRef>
          </c:yVal>
          <c:smooth val="0"/>
          <c:extLst>
            <c:ext xmlns:c16="http://schemas.microsoft.com/office/drawing/2014/chart" uri="{C3380CC4-5D6E-409C-BE32-E72D297353CC}">
              <c16:uniqueId val="{00000000-36BA-4C0B-87F8-A0FD32120889}"/>
            </c:ext>
          </c:extLst>
        </c:ser>
        <c:dLbls>
          <c:showLegendKey val="0"/>
          <c:showVal val="0"/>
          <c:showCatName val="0"/>
          <c:showSerName val="0"/>
          <c:showPercent val="0"/>
          <c:showBubbleSize val="0"/>
        </c:dLbls>
        <c:axId val="1532256528"/>
        <c:axId val="1532257008"/>
      </c:scatterChart>
      <c:valAx>
        <c:axId val="1532256528"/>
        <c:scaling>
          <c:orientation val="minMax"/>
          <c:max val="14"/>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7008"/>
        <c:crosses val="autoZero"/>
        <c:crossBetween val="midCat"/>
      </c:valAx>
      <c:valAx>
        <c:axId val="153225700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256528"/>
        <c:crosses val="autoZero"/>
        <c:crossBetween val="midCat"/>
      </c:valAx>
      <c:spPr>
        <a:noFill/>
        <a:ln>
          <a:noFill/>
        </a:ln>
        <a:effectLst/>
      </c:spPr>
    </c:plotArea>
    <c:legend>
      <c:legendPos val="b"/>
      <c:layout>
        <c:manualLayout>
          <c:xMode val="edge"/>
          <c:yMode val="edge"/>
          <c:x val="0.63326458232504956"/>
          <c:y val="0.12948193607178921"/>
          <c:w val="0.33895500945973345"/>
          <c:h val="0.25720748586608877"/>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chart" Target="../charts/chart3.xml"/><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6</xdr:col>
      <xdr:colOff>354329</xdr:colOff>
      <xdr:row>2</xdr:row>
      <xdr:rowOff>0</xdr:rowOff>
    </xdr:from>
    <xdr:to>
      <xdr:col>14</xdr:col>
      <xdr:colOff>142874</xdr:colOff>
      <xdr:row>15</xdr:row>
      <xdr:rowOff>114300</xdr:rowOff>
    </xdr:to>
    <xdr:graphicFrame macro="">
      <xdr:nvGraphicFramePr>
        <xdr:cNvPr id="2" name="Chart 1">
          <a:extLst>
            <a:ext uri="{FF2B5EF4-FFF2-40B4-BE49-F238E27FC236}">
              <a16:creationId xmlns:a16="http://schemas.microsoft.com/office/drawing/2014/main" id="{84C1A76C-AAD3-45F9-80E4-0F10F917E9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196850</xdr:colOff>
      <xdr:row>12</xdr:row>
      <xdr:rowOff>41838</xdr:rowOff>
    </xdr:from>
    <xdr:to>
      <xdr:col>1</xdr:col>
      <xdr:colOff>4102100</xdr:colOff>
      <xdr:row>26</xdr:row>
      <xdr:rowOff>177923</xdr:rowOff>
    </xdr:to>
    <xdr:pic>
      <xdr:nvPicPr>
        <xdr:cNvPr id="5" name="Picture 4">
          <a:extLst>
            <a:ext uri="{FF2B5EF4-FFF2-40B4-BE49-F238E27FC236}">
              <a16:creationId xmlns:a16="http://schemas.microsoft.com/office/drawing/2014/main" id="{E1217651-D194-7AA2-2304-F56FF648194C}"/>
            </a:ext>
          </a:extLst>
        </xdr:cNvPr>
        <xdr:cNvPicPr>
          <a:picLocks noChangeAspect="1"/>
        </xdr:cNvPicPr>
      </xdr:nvPicPr>
      <xdr:blipFill>
        <a:blip xmlns:r="http://schemas.openxmlformats.org/officeDocument/2006/relationships" r:embed="rId1"/>
        <a:stretch>
          <a:fillRect/>
        </a:stretch>
      </xdr:blipFill>
      <xdr:spPr>
        <a:xfrm>
          <a:off x="2349500" y="4480488"/>
          <a:ext cx="3905250" cy="2714185"/>
        </a:xfrm>
        <a:prstGeom prst="rect">
          <a:avLst/>
        </a:prstGeom>
      </xdr:spPr>
    </xdr:pic>
    <xdr:clientData/>
  </xdr:twoCellAnchor>
  <xdr:twoCellAnchor editAs="oneCell">
    <xdr:from>
      <xdr:col>2</xdr:col>
      <xdr:colOff>628650</xdr:colOff>
      <xdr:row>5</xdr:row>
      <xdr:rowOff>171449</xdr:rowOff>
    </xdr:from>
    <xdr:to>
      <xdr:col>7</xdr:col>
      <xdr:colOff>469900</xdr:colOff>
      <xdr:row>7</xdr:row>
      <xdr:rowOff>2676552</xdr:rowOff>
    </xdr:to>
    <xdr:pic>
      <xdr:nvPicPr>
        <xdr:cNvPr id="2" name="Picture 1">
          <a:extLst>
            <a:ext uri="{FF2B5EF4-FFF2-40B4-BE49-F238E27FC236}">
              <a16:creationId xmlns:a16="http://schemas.microsoft.com/office/drawing/2014/main" id="{33534A7C-17DB-CE1B-15A7-B1CE6A53C310}"/>
            </a:ext>
          </a:extLst>
        </xdr:cNvPr>
        <xdr:cNvPicPr>
          <a:picLocks noChangeAspect="1"/>
        </xdr:cNvPicPr>
      </xdr:nvPicPr>
      <xdr:blipFill>
        <a:blip xmlns:r="http://schemas.openxmlformats.org/officeDocument/2006/relationships" r:embed="rId2"/>
        <a:stretch>
          <a:fillRect/>
        </a:stretch>
      </xdr:blipFill>
      <xdr:spPr>
        <a:xfrm>
          <a:off x="7340600" y="1289049"/>
          <a:ext cx="3676650" cy="28734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354329</xdr:colOff>
      <xdr:row>2</xdr:row>
      <xdr:rowOff>0</xdr:rowOff>
    </xdr:from>
    <xdr:to>
      <xdr:col>14</xdr:col>
      <xdr:colOff>142874</xdr:colOff>
      <xdr:row>15</xdr:row>
      <xdr:rowOff>114300</xdr:rowOff>
    </xdr:to>
    <xdr:graphicFrame macro="">
      <xdr:nvGraphicFramePr>
        <xdr:cNvPr id="2" name="Chart 1">
          <a:extLst>
            <a:ext uri="{FF2B5EF4-FFF2-40B4-BE49-F238E27FC236}">
              <a16:creationId xmlns:a16="http://schemas.microsoft.com/office/drawing/2014/main" id="{1BE1F6D8-4777-4E33-BE04-7EFA1D7566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178968</xdr:colOff>
      <xdr:row>2</xdr:row>
      <xdr:rowOff>70958</xdr:rowOff>
    </xdr:from>
    <xdr:to>
      <xdr:col>9</xdr:col>
      <xdr:colOff>456271</xdr:colOff>
      <xdr:row>18</xdr:row>
      <xdr:rowOff>105884</xdr:rowOff>
    </xdr:to>
    <xdr:graphicFrame macro="">
      <xdr:nvGraphicFramePr>
        <xdr:cNvPr id="6" name="Chart 5">
          <a:extLst>
            <a:ext uri="{FF2B5EF4-FFF2-40B4-BE49-F238E27FC236}">
              <a16:creationId xmlns:a16="http://schemas.microsoft.com/office/drawing/2014/main" id="{D67662C1-0492-A8C0-3EC2-8CA3E4AC0D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8986</xdr:colOff>
      <xdr:row>12</xdr:row>
      <xdr:rowOff>62901</xdr:rowOff>
    </xdr:from>
    <xdr:to>
      <xdr:col>1</xdr:col>
      <xdr:colOff>4326129</xdr:colOff>
      <xdr:row>29</xdr:row>
      <xdr:rowOff>155520</xdr:rowOff>
    </xdr:to>
    <xdr:pic>
      <xdr:nvPicPr>
        <xdr:cNvPr id="13" name="Picture 12">
          <a:extLst>
            <a:ext uri="{FF2B5EF4-FFF2-40B4-BE49-F238E27FC236}">
              <a16:creationId xmlns:a16="http://schemas.microsoft.com/office/drawing/2014/main" id="{950193F2-06BD-49DA-E9B8-BBAA9C91E65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86" y="3342736"/>
          <a:ext cx="6541824" cy="3147809"/>
        </a:xfrm>
        <a:prstGeom prst="rect">
          <a:avLst/>
        </a:prstGeom>
      </xdr:spPr>
    </xdr:pic>
    <xdr:clientData/>
  </xdr:twoCellAnchor>
  <xdr:twoCellAnchor editAs="oneCell">
    <xdr:from>
      <xdr:col>0</xdr:col>
      <xdr:colOff>1050192</xdr:colOff>
      <xdr:row>33</xdr:row>
      <xdr:rowOff>84698</xdr:rowOff>
    </xdr:from>
    <xdr:to>
      <xdr:col>1</xdr:col>
      <xdr:colOff>2193142</xdr:colOff>
      <xdr:row>67</xdr:row>
      <xdr:rowOff>93492</xdr:rowOff>
    </xdr:to>
    <xdr:pic>
      <xdr:nvPicPr>
        <xdr:cNvPr id="15" name="Picture 14">
          <a:extLst>
            <a:ext uri="{FF2B5EF4-FFF2-40B4-BE49-F238E27FC236}">
              <a16:creationId xmlns:a16="http://schemas.microsoft.com/office/drawing/2014/main" id="{39B79D5B-4E49-AD2F-B51F-9E21011E728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50192" y="8327486"/>
          <a:ext cx="3261261" cy="6242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365150</xdr:colOff>
      <xdr:row>1</xdr:row>
      <xdr:rowOff>35944</xdr:rowOff>
    </xdr:from>
    <xdr:to>
      <xdr:col>4</xdr:col>
      <xdr:colOff>494223</xdr:colOff>
      <xdr:row>2</xdr:row>
      <xdr:rowOff>139138</xdr:rowOff>
    </xdr:to>
    <xdr:sp macro="" textlink="">
      <xdr:nvSpPr>
        <xdr:cNvPr id="3" name="Arrow: Down 2">
          <a:extLst>
            <a:ext uri="{FF2B5EF4-FFF2-40B4-BE49-F238E27FC236}">
              <a16:creationId xmlns:a16="http://schemas.microsoft.com/office/drawing/2014/main" id="{88829F98-4BD0-CEB2-FE21-1DDD380ACEAB}"/>
            </a:ext>
          </a:extLst>
        </xdr:cNvPr>
        <xdr:cNvSpPr/>
      </xdr:nvSpPr>
      <xdr:spPr>
        <a:xfrm>
          <a:off x="9557674" y="233633"/>
          <a:ext cx="129073" cy="291897"/>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0</xdr:colOff>
      <xdr:row>73</xdr:row>
      <xdr:rowOff>0</xdr:rowOff>
    </xdr:from>
    <xdr:to>
      <xdr:col>1</xdr:col>
      <xdr:colOff>3359323</xdr:colOff>
      <xdr:row>104</xdr:row>
      <xdr:rowOff>98067</xdr:rowOff>
    </xdr:to>
    <xdr:pic>
      <xdr:nvPicPr>
        <xdr:cNvPr id="2" name="Picture 1">
          <a:extLst>
            <a:ext uri="{FF2B5EF4-FFF2-40B4-BE49-F238E27FC236}">
              <a16:creationId xmlns:a16="http://schemas.microsoft.com/office/drawing/2014/main" id="{6DE74462-BF0E-FE16-51AE-019997356496}"/>
            </a:ext>
          </a:extLst>
        </xdr:cNvPr>
        <xdr:cNvPicPr>
          <a:picLocks noChangeAspect="1"/>
        </xdr:cNvPicPr>
      </xdr:nvPicPr>
      <xdr:blipFill>
        <a:blip xmlns:r="http://schemas.openxmlformats.org/officeDocument/2006/relationships" r:embed="rId4"/>
        <a:stretch>
          <a:fillRect/>
        </a:stretch>
      </xdr:blipFill>
      <xdr:spPr>
        <a:xfrm>
          <a:off x="2150613" y="18786415"/>
          <a:ext cx="3359323" cy="58550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923DC-715E-4F47-B9FC-B56D396B25E0}">
  <dimension ref="A1:H49"/>
  <sheetViews>
    <sheetView zoomScaleNormal="100" workbookViewId="0">
      <selection activeCell="K21" sqref="K21"/>
    </sheetView>
  </sheetViews>
  <sheetFormatPr defaultRowHeight="14.5"/>
  <cols>
    <col min="1" max="1" width="19" customWidth="1"/>
    <col min="2" max="2" width="27.54296875" customWidth="1"/>
    <col min="3" max="3" width="14.1796875" customWidth="1"/>
    <col min="6" max="6" width="7.54296875" customWidth="1"/>
  </cols>
  <sheetData>
    <row r="1" spans="1:8">
      <c r="A1" t="s">
        <v>59</v>
      </c>
      <c r="B1" t="s">
        <v>14</v>
      </c>
      <c r="C1" t="s">
        <v>0</v>
      </c>
      <c r="D1" t="s">
        <v>1</v>
      </c>
      <c r="E1" t="s">
        <v>2</v>
      </c>
      <c r="F1" s="1"/>
      <c r="H1" t="s">
        <v>57</v>
      </c>
    </row>
    <row r="2" spans="1:8">
      <c r="A2">
        <v>0</v>
      </c>
      <c r="B2">
        <v>25.092151179999998</v>
      </c>
      <c r="C2">
        <v>4.420449665816327</v>
      </c>
      <c r="D2">
        <v>0</v>
      </c>
      <c r="E2">
        <v>100</v>
      </c>
    </row>
    <row r="3" spans="1:8">
      <c r="A3">
        <v>1.3</v>
      </c>
      <c r="B3">
        <v>46.348135889999995</v>
      </c>
      <c r="C3">
        <v>3.1547428571428582</v>
      </c>
      <c r="D3">
        <v>0</v>
      </c>
      <c r="E3">
        <v>100</v>
      </c>
    </row>
    <row r="4" spans="1:8">
      <c r="A4">
        <v>1.7</v>
      </c>
      <c r="B4">
        <v>52.888438880000002</v>
      </c>
      <c r="C4">
        <v>3.0917712984693884</v>
      </c>
      <c r="D4">
        <v>0</v>
      </c>
      <c r="E4">
        <v>100</v>
      </c>
    </row>
    <row r="5" spans="1:8">
      <c r="A5">
        <v>3.2</v>
      </c>
      <c r="B5">
        <v>77.41457509</v>
      </c>
      <c r="C5">
        <v>4.3358905153061231</v>
      </c>
      <c r="D5">
        <v>0</v>
      </c>
      <c r="E5">
        <v>100</v>
      </c>
    </row>
    <row r="6" spans="1:8">
      <c r="A6">
        <v>3.9</v>
      </c>
      <c r="B6">
        <v>88.860105320000002</v>
      </c>
      <c r="C6">
        <v>5.3761276632653052</v>
      </c>
      <c r="D6">
        <v>0</v>
      </c>
      <c r="E6">
        <v>100</v>
      </c>
    </row>
    <row r="7" spans="1:8">
      <c r="A7">
        <v>4.3</v>
      </c>
      <c r="B7">
        <v>95.400408309999989</v>
      </c>
      <c r="C7">
        <v>6.0274516734693906</v>
      </c>
      <c r="D7">
        <v>0</v>
      </c>
      <c r="E7">
        <v>100</v>
      </c>
    </row>
    <row r="8" spans="1:8">
      <c r="A8">
        <v>4.5999999999999996</v>
      </c>
      <c r="B8">
        <v>100</v>
      </c>
      <c r="C8">
        <v>2.490314946428569</v>
      </c>
      <c r="D8">
        <v>0</v>
      </c>
      <c r="E8">
        <v>100</v>
      </c>
    </row>
    <row r="9" spans="1:8">
      <c r="A9">
        <v>5.6</v>
      </c>
      <c r="B9">
        <v>100</v>
      </c>
      <c r="C9">
        <v>2.490314946428569</v>
      </c>
      <c r="D9">
        <v>0</v>
      </c>
      <c r="E9">
        <v>100</v>
      </c>
    </row>
    <row r="10" spans="1:8" s="12" customFormat="1">
      <c r="A10">
        <v>8</v>
      </c>
      <c r="B10">
        <v>100</v>
      </c>
      <c r="C10">
        <v>2.2000000000000002</v>
      </c>
      <c r="D10">
        <v>0</v>
      </c>
      <c r="E10">
        <v>100</v>
      </c>
    </row>
    <row r="11" spans="1:8">
      <c r="A11">
        <v>10</v>
      </c>
      <c r="B11">
        <v>100</v>
      </c>
      <c r="C11">
        <v>2.2000000000000002</v>
      </c>
      <c r="D11">
        <v>0</v>
      </c>
      <c r="E11">
        <v>100</v>
      </c>
    </row>
    <row r="12" spans="1:8">
      <c r="A12">
        <v>12</v>
      </c>
      <c r="B12">
        <v>100</v>
      </c>
      <c r="C12">
        <v>2.2000000000000002</v>
      </c>
      <c r="D12">
        <v>0</v>
      </c>
      <c r="E12">
        <v>100</v>
      </c>
    </row>
    <row r="13" spans="1:8">
      <c r="A13">
        <v>12</v>
      </c>
      <c r="B13">
        <v>100</v>
      </c>
      <c r="C13">
        <v>2.2000000000000002</v>
      </c>
      <c r="D13">
        <v>0</v>
      </c>
      <c r="E13">
        <v>100</v>
      </c>
    </row>
    <row r="28" spans="1:2">
      <c r="A28" s="11"/>
      <c r="B28" s="11"/>
    </row>
    <row r="29" spans="1:2">
      <c r="A29" s="11"/>
      <c r="B29" s="11"/>
    </row>
    <row r="30" spans="1:2">
      <c r="A30" s="11"/>
      <c r="B30" s="11"/>
    </row>
    <row r="31" spans="1:2">
      <c r="A31" s="11"/>
      <c r="B31" s="11"/>
    </row>
    <row r="32" spans="1:2">
      <c r="A32" s="11"/>
      <c r="B32" s="11"/>
    </row>
    <row r="33" spans="1:3">
      <c r="A33" s="11"/>
      <c r="B33" s="11"/>
    </row>
    <row r="34" spans="1:3">
      <c r="A34" s="11"/>
      <c r="B34" s="11"/>
    </row>
    <row r="35" spans="1:3">
      <c r="A35" s="11"/>
      <c r="B35" s="11"/>
      <c r="C35" s="11"/>
    </row>
    <row r="36" spans="1:3">
      <c r="A36" s="11"/>
      <c r="B36" s="11"/>
    </row>
    <row r="37" spans="1:3">
      <c r="A37" s="11"/>
      <c r="B37" s="11"/>
    </row>
    <row r="38" spans="1:3">
      <c r="A38" s="11"/>
      <c r="B38" s="11"/>
    </row>
    <row r="39" spans="1:3">
      <c r="A39" s="11"/>
      <c r="B39" s="11"/>
    </row>
    <row r="41" spans="1:3">
      <c r="A41" s="11"/>
      <c r="B41" s="11"/>
    </row>
    <row r="43" spans="1:3">
      <c r="A43" s="11"/>
      <c r="B43" s="11"/>
    </row>
    <row r="45" spans="1:3">
      <c r="A45" s="11"/>
      <c r="B45" s="11"/>
    </row>
    <row r="47" spans="1:3">
      <c r="A47" s="11"/>
      <c r="B47" s="11"/>
    </row>
    <row r="49" spans="1:2">
      <c r="A49" s="11"/>
      <c r="B49" s="11"/>
    </row>
  </sheetData>
  <pageMargins left="0.7" right="0.7" top="0.75" bottom="0.75" header="0.3" footer="0.3"/>
  <pageSetup orientation="portrait" r:id="rId1"/>
  <headerFooter>
    <oddFooter>&amp;L&amp;1#&amp;"Calibri"&amp;11&amp;K000000Classification: Protected 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FC3CB-2BED-4879-8E3B-29E4D1BC1641}">
  <dimension ref="A1:AD89"/>
  <sheetViews>
    <sheetView tabSelected="1" workbookViewId="0">
      <selection activeCell="D4" sqref="D4"/>
    </sheetView>
  </sheetViews>
  <sheetFormatPr defaultRowHeight="14.5"/>
  <cols>
    <col min="1" max="1" width="30.81640625" bestFit="1" customWidth="1"/>
    <col min="2" max="2" width="65.26953125" customWidth="1"/>
    <col min="3" max="3" width="10.1796875" bestFit="1" customWidth="1"/>
    <col min="4" max="4" width="18.54296875" bestFit="1" customWidth="1"/>
    <col min="8" max="8" width="34" customWidth="1"/>
    <col min="10" max="10" width="12.7265625" customWidth="1"/>
    <col min="11" max="11" width="11.36328125" customWidth="1"/>
    <col min="12" max="12" width="16.36328125" customWidth="1"/>
    <col min="13" max="13" width="16.26953125" customWidth="1"/>
    <col min="14" max="14" width="14.1796875" customWidth="1"/>
    <col min="15" max="15" width="12.54296875" customWidth="1"/>
    <col min="16" max="16" width="14.26953125" customWidth="1"/>
    <col min="17" max="17" width="16.81640625" bestFit="1" customWidth="1"/>
  </cols>
  <sheetData>
    <row r="1" spans="1:24" ht="30" customHeight="1" thickTop="1">
      <c r="A1" s="5" t="s">
        <v>3</v>
      </c>
      <c r="B1" s="6" t="s">
        <v>32</v>
      </c>
      <c r="D1" s="21" t="s">
        <v>33</v>
      </c>
      <c r="K1" s="22" t="s">
        <v>34</v>
      </c>
      <c r="L1" s="23" t="s">
        <v>35</v>
      </c>
      <c r="M1" s="23" t="s">
        <v>36</v>
      </c>
      <c r="N1" s="23" t="s">
        <v>37</v>
      </c>
      <c r="O1" s="23" t="s">
        <v>38</v>
      </c>
      <c r="P1" s="23" t="s">
        <v>39</v>
      </c>
      <c r="W1" s="56" t="s">
        <v>65</v>
      </c>
      <c r="X1" s="55"/>
    </row>
    <row r="2" spans="1:24">
      <c r="A2" s="2" t="s">
        <v>11</v>
      </c>
      <c r="B2" s="3" t="s">
        <v>73</v>
      </c>
      <c r="D2" s="13"/>
      <c r="E2" s="13"/>
      <c r="K2">
        <v>1</v>
      </c>
      <c r="L2">
        <v>0</v>
      </c>
      <c r="M2">
        <v>-9.1997035000000005E-2</v>
      </c>
      <c r="N2">
        <v>0.2509215118</v>
      </c>
      <c r="O2">
        <v>0.1642806983</v>
      </c>
      <c r="P2">
        <v>0.33756232520000001</v>
      </c>
      <c r="R2" s="49" t="s">
        <v>58</v>
      </c>
      <c r="S2" s="50"/>
      <c r="T2" s="50"/>
      <c r="U2" s="50"/>
      <c r="V2" s="51"/>
      <c r="W2">
        <f>(L2*16.4)+25.1</f>
        <v>25.1</v>
      </c>
    </row>
    <row r="3" spans="1:24">
      <c r="A3" s="2" t="s">
        <v>4</v>
      </c>
      <c r="B3" s="15" t="s">
        <v>40</v>
      </c>
      <c r="D3" s="16"/>
      <c r="E3" s="16"/>
      <c r="H3" s="46"/>
      <c r="I3" s="46"/>
      <c r="K3">
        <v>2</v>
      </c>
      <c r="L3">
        <v>0</v>
      </c>
      <c r="M3">
        <v>3.2685381899999998E-2</v>
      </c>
      <c r="N3">
        <v>0.2509215118</v>
      </c>
      <c r="O3">
        <v>0.1642806983</v>
      </c>
      <c r="P3">
        <v>0.33756232520000001</v>
      </c>
      <c r="R3" s="52" t="s">
        <v>64</v>
      </c>
      <c r="V3" s="45"/>
      <c r="W3">
        <f t="shared" ref="W3:W14" si="0">(L3*16.4)+25.1</f>
        <v>25.1</v>
      </c>
    </row>
    <row r="4" spans="1:24">
      <c r="A4" s="2" t="s">
        <v>5</v>
      </c>
      <c r="B4" s="3" t="s">
        <v>41</v>
      </c>
      <c r="D4" s="16"/>
      <c r="E4" s="16"/>
      <c r="G4" s="45"/>
      <c r="H4" s="44" t="s">
        <v>52</v>
      </c>
      <c r="I4" s="48"/>
      <c r="K4">
        <v>3</v>
      </c>
      <c r="L4">
        <v>0.1</v>
      </c>
      <c r="M4">
        <v>0.39717978030000001</v>
      </c>
      <c r="N4">
        <v>0.26727226920000002</v>
      </c>
      <c r="O4">
        <v>0.18330819309999999</v>
      </c>
      <c r="P4">
        <v>0.35123634539999998</v>
      </c>
      <c r="R4" s="53" t="s">
        <v>66</v>
      </c>
      <c r="S4" s="46"/>
      <c r="T4" s="46"/>
      <c r="U4" s="46"/>
      <c r="V4" s="54"/>
      <c r="W4">
        <f t="shared" si="0"/>
        <v>26.740000000000002</v>
      </c>
    </row>
    <row r="5" spans="1:24">
      <c r="A5" s="2" t="s">
        <v>6</v>
      </c>
      <c r="B5" s="15" t="s">
        <v>60</v>
      </c>
      <c r="D5" s="16"/>
      <c r="E5" s="16"/>
      <c r="G5" s="45"/>
      <c r="H5" s="47" t="s">
        <v>53</v>
      </c>
      <c r="K5">
        <v>4</v>
      </c>
      <c r="L5">
        <v>0.1</v>
      </c>
      <c r="M5">
        <v>0.3095634699</v>
      </c>
      <c r="N5">
        <v>0.26727226920000002</v>
      </c>
      <c r="O5">
        <v>0.18330819309999999</v>
      </c>
      <c r="P5">
        <v>0.35123634539999998</v>
      </c>
      <c r="W5">
        <f t="shared" si="0"/>
        <v>26.740000000000002</v>
      </c>
    </row>
    <row r="6" spans="1:24">
      <c r="A6" s="2" t="s">
        <v>7</v>
      </c>
      <c r="B6" s="3" t="s">
        <v>42</v>
      </c>
      <c r="D6" s="16"/>
      <c r="E6" s="16"/>
      <c r="K6">
        <v>5</v>
      </c>
      <c r="L6">
        <v>0.1</v>
      </c>
      <c r="M6">
        <v>0.4203691866</v>
      </c>
      <c r="N6">
        <v>0.26727226920000002</v>
      </c>
      <c r="O6">
        <v>0.18330819309999999</v>
      </c>
      <c r="P6">
        <v>0.35123634539999998</v>
      </c>
      <c r="W6">
        <f t="shared" si="0"/>
        <v>26.740000000000002</v>
      </c>
    </row>
    <row r="7" spans="1:24">
      <c r="A7" s="2" t="s">
        <v>8</v>
      </c>
      <c r="B7" s="3"/>
      <c r="D7" s="16"/>
      <c r="E7" s="16"/>
      <c r="K7">
        <v>6</v>
      </c>
      <c r="L7">
        <v>0.4</v>
      </c>
      <c r="M7">
        <v>0.33780864510000003</v>
      </c>
      <c r="N7">
        <v>0.31632454160000001</v>
      </c>
      <c r="O7">
        <v>0.2398176454</v>
      </c>
      <c r="P7">
        <v>0.39283143790000002</v>
      </c>
      <c r="W7">
        <f t="shared" si="0"/>
        <v>31.66</v>
      </c>
    </row>
    <row r="8" spans="1:24" ht="251">
      <c r="A8" s="2" t="s">
        <v>13</v>
      </c>
      <c r="B8" s="24" t="s">
        <v>72</v>
      </c>
      <c r="D8" s="16"/>
      <c r="E8" s="16"/>
      <c r="K8">
        <v>7</v>
      </c>
      <c r="L8">
        <v>1.3</v>
      </c>
      <c r="M8">
        <v>0.69279406450000003</v>
      </c>
      <c r="N8">
        <v>0.46348135889999997</v>
      </c>
      <c r="O8">
        <v>0.40164839889999998</v>
      </c>
      <c r="P8">
        <v>0.52531431890000002</v>
      </c>
      <c r="W8">
        <f t="shared" si="0"/>
        <v>46.42</v>
      </c>
    </row>
    <row r="9" spans="1:24">
      <c r="A9" s="2" t="s">
        <v>9</v>
      </c>
      <c r="B9" s="3" t="s">
        <v>43</v>
      </c>
      <c r="D9" s="16"/>
      <c r="E9" s="16"/>
      <c r="K9">
        <v>8</v>
      </c>
      <c r="L9">
        <v>1.7</v>
      </c>
      <c r="M9">
        <v>0.63706555539999998</v>
      </c>
      <c r="N9">
        <v>0.52888438879999999</v>
      </c>
      <c r="O9">
        <v>0.46828567129999998</v>
      </c>
      <c r="P9">
        <v>0.5894831062</v>
      </c>
      <c r="W9">
        <f t="shared" si="0"/>
        <v>52.98</v>
      </c>
    </row>
    <row r="10" spans="1:24" ht="113.65" customHeight="1" thickBot="1">
      <c r="A10" s="25" t="s">
        <v>10</v>
      </c>
      <c r="B10" s="26" t="s">
        <v>49</v>
      </c>
      <c r="D10" s="16"/>
      <c r="E10" s="16"/>
      <c r="K10">
        <v>9</v>
      </c>
      <c r="L10">
        <v>2.7</v>
      </c>
      <c r="M10">
        <v>0.76116570449999998</v>
      </c>
      <c r="N10">
        <v>0.69239196349999999</v>
      </c>
      <c r="O10">
        <v>0.61947666270000001</v>
      </c>
      <c r="P10">
        <v>0.76530726429999996</v>
      </c>
      <c r="W10">
        <f t="shared" si="0"/>
        <v>69.38</v>
      </c>
    </row>
    <row r="11" spans="1:24" ht="15" thickTop="1">
      <c r="B11" s="27" t="s">
        <v>44</v>
      </c>
      <c r="D11" s="16" t="s">
        <v>50</v>
      </c>
      <c r="E11" s="16"/>
      <c r="K11">
        <v>10</v>
      </c>
      <c r="L11">
        <v>3.2</v>
      </c>
      <c r="M11">
        <v>0.87778260819999998</v>
      </c>
      <c r="N11">
        <v>0.77414575090000004</v>
      </c>
      <c r="O11">
        <v>0.68916229679999996</v>
      </c>
      <c r="P11">
        <v>0.85912920500000001</v>
      </c>
      <c r="W11">
        <f t="shared" si="0"/>
        <v>77.58</v>
      </c>
    </row>
    <row r="12" spans="1:24">
      <c r="A12" s="7"/>
      <c r="B12" s="7"/>
      <c r="C12" s="9"/>
      <c r="D12" s="16" t="s">
        <v>51</v>
      </c>
      <c r="E12" s="16"/>
      <c r="I12" s="9"/>
      <c r="K12">
        <v>11</v>
      </c>
      <c r="L12">
        <v>3.4</v>
      </c>
      <c r="M12">
        <v>0.59633124839999996</v>
      </c>
      <c r="N12">
        <v>0.80684726579999999</v>
      </c>
      <c r="O12">
        <v>0.71636728309999997</v>
      </c>
      <c r="P12">
        <v>0.89732724860000002</v>
      </c>
      <c r="W12">
        <f t="shared" si="0"/>
        <v>80.859999999999985</v>
      </c>
    </row>
    <row r="13" spans="1:24">
      <c r="A13" s="7"/>
      <c r="B13" s="7"/>
      <c r="D13" s="16" t="s">
        <v>45</v>
      </c>
      <c r="E13" s="16"/>
      <c r="K13">
        <v>12</v>
      </c>
      <c r="L13">
        <v>3.9</v>
      </c>
      <c r="M13">
        <v>0.78648155509999995</v>
      </c>
      <c r="N13">
        <v>0.88860105320000005</v>
      </c>
      <c r="O13">
        <v>0.78322895100000001</v>
      </c>
      <c r="P13">
        <v>0.99397315539999997</v>
      </c>
      <c r="W13">
        <f t="shared" si="0"/>
        <v>89.06</v>
      </c>
    </row>
    <row r="14" spans="1:24">
      <c r="C14" s="8"/>
      <c r="D14" s="16" t="s">
        <v>46</v>
      </c>
      <c r="E14" s="16"/>
      <c r="H14" s="28"/>
      <c r="K14">
        <v>13</v>
      </c>
      <c r="L14">
        <v>4.3</v>
      </c>
      <c r="M14">
        <v>0.97111007220000001</v>
      </c>
      <c r="N14">
        <v>0.95400408309999996</v>
      </c>
      <c r="O14">
        <v>0.83586603029999995</v>
      </c>
      <c r="P14">
        <v>1.0721421359000001</v>
      </c>
      <c r="W14">
        <f t="shared" si="0"/>
        <v>95.62</v>
      </c>
    </row>
    <row r="15" spans="1:24">
      <c r="A15" s="21"/>
      <c r="B15" s="19"/>
      <c r="C15" s="9"/>
      <c r="D15" s="16" t="s">
        <v>47</v>
      </c>
      <c r="E15" s="16"/>
      <c r="I15" s="9"/>
      <c r="J15" s="10"/>
      <c r="K15">
        <v>14</v>
      </c>
      <c r="L15">
        <v>4.8</v>
      </c>
      <c r="M15">
        <v>0.98921381109999995</v>
      </c>
      <c r="N15">
        <v>0.99891333930000004</v>
      </c>
      <c r="O15">
        <v>0.95010316630000002</v>
      </c>
      <c r="P15">
        <v>1.0477235121999999</v>
      </c>
      <c r="W15">
        <v>100</v>
      </c>
    </row>
    <row r="16" spans="1:24">
      <c r="A16" s="29"/>
      <c r="C16" s="9"/>
      <c r="D16" s="16" t="s">
        <v>48</v>
      </c>
      <c r="E16" s="16"/>
      <c r="K16">
        <v>15</v>
      </c>
      <c r="L16">
        <v>5.6</v>
      </c>
      <c r="M16">
        <v>1</v>
      </c>
      <c r="N16">
        <v>0.99891333930000004</v>
      </c>
      <c r="O16">
        <v>0.95010316630000002</v>
      </c>
      <c r="P16">
        <v>1.0477235121999999</v>
      </c>
      <c r="W16">
        <v>100</v>
      </c>
    </row>
    <row r="17" spans="1:23">
      <c r="A17" s="29"/>
      <c r="C17" s="9"/>
      <c r="D17" s="16"/>
      <c r="E17" s="16"/>
      <c r="K17">
        <v>16</v>
      </c>
      <c r="L17">
        <v>5.7</v>
      </c>
      <c r="M17">
        <v>1</v>
      </c>
      <c r="N17">
        <v>0.99891333930000004</v>
      </c>
      <c r="O17">
        <v>0.95010316630000002</v>
      </c>
      <c r="P17">
        <v>1.0477235121999999</v>
      </c>
      <c r="W17">
        <v>100</v>
      </c>
    </row>
    <row r="18" spans="1:23">
      <c r="C18" s="9"/>
      <c r="D18" s="16"/>
      <c r="E18" s="16"/>
      <c r="K18">
        <v>17</v>
      </c>
      <c r="L18">
        <v>6.6</v>
      </c>
      <c r="M18">
        <v>0.99872353449999995</v>
      </c>
      <c r="N18">
        <v>0.99891333930000004</v>
      </c>
      <c r="O18">
        <v>0.95010316630000002</v>
      </c>
      <c r="P18">
        <v>1.0477235121999999</v>
      </c>
      <c r="W18">
        <v>100</v>
      </c>
    </row>
    <row r="19" spans="1:23">
      <c r="C19" s="9"/>
      <c r="D19" s="16"/>
      <c r="E19" s="16"/>
      <c r="K19">
        <v>18</v>
      </c>
      <c r="L19">
        <v>7.1</v>
      </c>
      <c r="M19">
        <v>0.99626271389999999</v>
      </c>
      <c r="N19">
        <v>0.99891333930000004</v>
      </c>
      <c r="O19">
        <v>0.95010316630000002</v>
      </c>
      <c r="P19">
        <v>1.0477235121999999</v>
      </c>
      <c r="W19">
        <v>100</v>
      </c>
    </row>
    <row r="20" spans="1:23">
      <c r="C20" s="9"/>
      <c r="D20" s="16"/>
      <c r="E20" s="16"/>
      <c r="K20">
        <v>19</v>
      </c>
      <c r="L20">
        <v>7.1</v>
      </c>
      <c r="M20">
        <v>0.99998502410000001</v>
      </c>
      <c r="N20">
        <v>0.99891333930000004</v>
      </c>
      <c r="O20">
        <v>0.95010316630000002</v>
      </c>
      <c r="P20">
        <v>1.0477235121999999</v>
      </c>
      <c r="W20">
        <v>100</v>
      </c>
    </row>
    <row r="21" spans="1:23">
      <c r="C21" s="9"/>
      <c r="D21" s="30"/>
      <c r="E21" s="16"/>
      <c r="K21">
        <v>20</v>
      </c>
      <c r="L21">
        <v>7.2</v>
      </c>
      <c r="M21">
        <v>1</v>
      </c>
      <c r="N21">
        <v>0.99891333930000004</v>
      </c>
      <c r="O21">
        <v>0.95010316630000002</v>
      </c>
      <c r="P21">
        <v>1.0477235121999999</v>
      </c>
      <c r="W21">
        <v>100</v>
      </c>
    </row>
    <row r="22" spans="1:23">
      <c r="C22" s="9"/>
      <c r="D22" s="16"/>
      <c r="E22" s="16"/>
      <c r="J22" s="16"/>
      <c r="K22">
        <v>21</v>
      </c>
      <c r="L22">
        <v>7.2</v>
      </c>
      <c r="M22">
        <v>1</v>
      </c>
      <c r="N22">
        <v>0.99891333930000004</v>
      </c>
      <c r="O22">
        <v>0.95010316630000002</v>
      </c>
      <c r="P22">
        <v>1.0477235121999999</v>
      </c>
      <c r="W22">
        <v>100</v>
      </c>
    </row>
    <row r="23" spans="1:23">
      <c r="C23" s="9"/>
      <c r="I23" s="9"/>
      <c r="K23">
        <v>22</v>
      </c>
      <c r="L23">
        <v>7.7</v>
      </c>
      <c r="M23">
        <v>1</v>
      </c>
      <c r="N23">
        <v>0.99891333930000004</v>
      </c>
      <c r="O23">
        <v>0.95010316630000002</v>
      </c>
      <c r="P23">
        <v>1.0477235121999999</v>
      </c>
      <c r="W23">
        <v>100</v>
      </c>
    </row>
    <row r="24" spans="1:23">
      <c r="C24" s="9"/>
      <c r="I24" s="9"/>
      <c r="K24">
        <v>23</v>
      </c>
      <c r="L24">
        <v>7.8</v>
      </c>
      <c r="M24">
        <v>0.99408869789999998</v>
      </c>
      <c r="N24">
        <v>0.99891333930000004</v>
      </c>
      <c r="O24">
        <v>0.95010316630000002</v>
      </c>
      <c r="P24">
        <v>1.0477235121999999</v>
      </c>
      <c r="W24">
        <v>100</v>
      </c>
    </row>
    <row r="25" spans="1:23">
      <c r="C25" s="9"/>
      <c r="I25" s="9"/>
      <c r="K25">
        <v>24</v>
      </c>
      <c r="L25">
        <v>8</v>
      </c>
      <c r="M25">
        <v>1</v>
      </c>
      <c r="N25">
        <v>0.99891333930000004</v>
      </c>
      <c r="O25">
        <v>0.95010316630000002</v>
      </c>
      <c r="P25">
        <v>1.0477235121999999</v>
      </c>
      <c r="W25">
        <v>100</v>
      </c>
    </row>
    <row r="26" spans="1:23">
      <c r="C26" s="9"/>
      <c r="I26" s="9"/>
      <c r="K26">
        <v>25</v>
      </c>
      <c r="L26">
        <v>8.1</v>
      </c>
      <c r="M26">
        <v>1</v>
      </c>
      <c r="N26">
        <v>0.99891333930000004</v>
      </c>
      <c r="O26">
        <v>0.95010316630000002</v>
      </c>
      <c r="P26">
        <v>1.0477235121999999</v>
      </c>
      <c r="W26">
        <v>100</v>
      </c>
    </row>
    <row r="27" spans="1:23">
      <c r="C27" s="9"/>
      <c r="I27" s="9"/>
      <c r="K27">
        <v>26</v>
      </c>
      <c r="L27">
        <v>8.5</v>
      </c>
      <c r="M27">
        <v>1</v>
      </c>
      <c r="N27">
        <v>0.99891333930000004</v>
      </c>
      <c r="O27">
        <v>0.95010316630000002</v>
      </c>
      <c r="P27">
        <v>1.0477235121999999</v>
      </c>
      <c r="W27">
        <v>100</v>
      </c>
    </row>
    <row r="28" spans="1:23">
      <c r="C28" s="9"/>
      <c r="I28" s="9"/>
      <c r="K28">
        <v>27</v>
      </c>
      <c r="L28">
        <v>8.6999999999999993</v>
      </c>
      <c r="M28">
        <v>1</v>
      </c>
      <c r="N28">
        <v>0.99891333930000004</v>
      </c>
      <c r="O28">
        <v>0.95010316630000002</v>
      </c>
      <c r="P28">
        <v>1.0477235121999999</v>
      </c>
      <c r="W28">
        <v>100</v>
      </c>
    </row>
    <row r="29" spans="1:23">
      <c r="B29" t="s">
        <v>54</v>
      </c>
      <c r="C29" s="9"/>
      <c r="I29" s="9"/>
      <c r="K29">
        <v>28</v>
      </c>
      <c r="L29">
        <v>8.9</v>
      </c>
      <c r="M29">
        <v>1</v>
      </c>
      <c r="N29">
        <v>0.99891333930000004</v>
      </c>
      <c r="O29">
        <v>0.95010316630000002</v>
      </c>
      <c r="P29">
        <v>1.0477235121999999</v>
      </c>
      <c r="W29">
        <v>100</v>
      </c>
    </row>
    <row r="30" spans="1:23">
      <c r="B30" t="s">
        <v>55</v>
      </c>
      <c r="C30" s="9"/>
      <c r="I30" s="9"/>
      <c r="K30">
        <v>29</v>
      </c>
      <c r="L30">
        <v>9</v>
      </c>
      <c r="M30">
        <v>1</v>
      </c>
      <c r="N30">
        <v>0.99891333930000004</v>
      </c>
      <c r="O30">
        <v>0.95010316630000002</v>
      </c>
      <c r="P30">
        <v>1.0477235121999999</v>
      </c>
      <c r="W30">
        <v>100</v>
      </c>
    </row>
    <row r="31" spans="1:23">
      <c r="B31" t="s">
        <v>56</v>
      </c>
      <c r="C31" s="9"/>
      <c r="I31" s="9"/>
      <c r="K31">
        <v>30</v>
      </c>
      <c r="L31">
        <v>9.1</v>
      </c>
      <c r="M31">
        <v>0.99999300349999998</v>
      </c>
      <c r="N31">
        <v>0.99891333930000004</v>
      </c>
      <c r="O31">
        <v>0.95010316630000002</v>
      </c>
      <c r="P31">
        <v>1.0477235121999999</v>
      </c>
      <c r="W31">
        <v>100</v>
      </c>
    </row>
    <row r="32" spans="1:23">
      <c r="K32">
        <v>31</v>
      </c>
      <c r="L32">
        <v>9.6</v>
      </c>
      <c r="M32">
        <v>1</v>
      </c>
      <c r="N32">
        <v>0.99891333930000004</v>
      </c>
      <c r="O32">
        <v>0.95010316630000002</v>
      </c>
      <c r="P32">
        <v>1.0477235121999999</v>
      </c>
      <c r="W32">
        <v>100</v>
      </c>
    </row>
    <row r="33" spans="1:30">
      <c r="C33" s="9"/>
      <c r="I33" s="9"/>
      <c r="K33">
        <v>32</v>
      </c>
      <c r="L33">
        <v>10.199999999999999</v>
      </c>
      <c r="M33">
        <v>1</v>
      </c>
      <c r="N33">
        <v>0.99891333930000004</v>
      </c>
      <c r="O33">
        <v>0.95010316630000002</v>
      </c>
      <c r="P33">
        <v>1.0477235121999999</v>
      </c>
      <c r="W33">
        <v>100</v>
      </c>
    </row>
    <row r="34" spans="1:30">
      <c r="C34" s="9"/>
      <c r="I34" s="9"/>
      <c r="K34">
        <v>33</v>
      </c>
      <c r="L34">
        <v>10.4</v>
      </c>
      <c r="M34">
        <v>1</v>
      </c>
      <c r="N34">
        <v>0.99891333930000004</v>
      </c>
      <c r="O34">
        <v>0.95010316630000002</v>
      </c>
      <c r="P34">
        <v>1.0477235121999999</v>
      </c>
      <c r="W34">
        <v>100</v>
      </c>
    </row>
    <row r="35" spans="1:30">
      <c r="C35" s="9"/>
      <c r="I35" s="9"/>
      <c r="J35" s="10"/>
    </row>
    <row r="37" spans="1:30">
      <c r="C37" s="9"/>
    </row>
    <row r="38" spans="1:30" ht="15.5">
      <c r="C38" s="9"/>
      <c r="D38" s="31"/>
      <c r="E38" s="31"/>
      <c r="F38" s="32"/>
      <c r="G38" s="33"/>
      <c r="H38" s="33"/>
      <c r="I38" s="33"/>
      <c r="J38" s="34"/>
      <c r="K38" s="34"/>
      <c r="L38" s="34"/>
      <c r="M38" s="34"/>
      <c r="N38" s="34"/>
      <c r="O38" s="34"/>
      <c r="P38" s="34"/>
      <c r="Q38" s="34"/>
      <c r="R38" s="34"/>
    </row>
    <row r="39" spans="1:30" ht="15.5">
      <c r="C39" s="9"/>
      <c r="D39" s="35"/>
      <c r="E39" s="36"/>
      <c r="G39" s="37"/>
      <c r="H39" s="37"/>
      <c r="I39" s="37"/>
      <c r="O39" s="11"/>
      <c r="P39" s="11"/>
      <c r="Q39" s="11"/>
      <c r="R39" s="11"/>
      <c r="V39" s="38"/>
      <c r="W39" s="39"/>
      <c r="X39" s="39"/>
      <c r="Y39" s="39"/>
      <c r="Z39" s="39"/>
      <c r="AA39" s="39"/>
      <c r="AB39" s="40"/>
      <c r="AC39" s="40"/>
      <c r="AD39" s="40"/>
    </row>
    <row r="40" spans="1:30">
      <c r="C40" s="9"/>
      <c r="E40" s="41"/>
      <c r="G40" s="37"/>
      <c r="H40" s="37"/>
      <c r="I40" s="37"/>
      <c r="W40" s="11"/>
      <c r="X40" s="11"/>
      <c r="Y40" s="11"/>
      <c r="Z40" s="11"/>
      <c r="AA40" s="11"/>
      <c r="AB40" s="37"/>
    </row>
    <row r="41" spans="1:30" ht="15.5">
      <c r="C41" s="9"/>
      <c r="D41" s="42"/>
      <c r="E41" s="43"/>
      <c r="F41" s="42"/>
      <c r="G41" s="37"/>
      <c r="H41" s="37"/>
      <c r="I41" s="37"/>
      <c r="O41" s="11"/>
      <c r="P41" s="11"/>
      <c r="Q41" s="11"/>
      <c r="R41" s="11"/>
      <c r="W41" s="11"/>
      <c r="X41" s="11"/>
      <c r="Y41" s="11"/>
      <c r="Z41" s="11"/>
      <c r="AA41" s="11"/>
      <c r="AB41" s="37"/>
    </row>
    <row r="42" spans="1:30">
      <c r="C42" s="9"/>
      <c r="E42" s="41"/>
      <c r="G42" s="37"/>
      <c r="H42" s="37"/>
      <c r="I42" s="37"/>
      <c r="O42" s="11"/>
      <c r="P42" s="11"/>
      <c r="Q42" s="11"/>
      <c r="R42" s="11"/>
      <c r="W42" s="11"/>
      <c r="X42" s="11"/>
      <c r="Y42" s="11"/>
      <c r="Z42" s="11"/>
      <c r="AA42" s="11"/>
      <c r="AB42" s="37"/>
    </row>
    <row r="43" spans="1:30">
      <c r="C43" s="9"/>
      <c r="D43" s="13"/>
      <c r="E43" s="13"/>
    </row>
    <row r="44" spans="1:30">
      <c r="A44" s="12"/>
      <c r="C44" s="9"/>
      <c r="D44" s="13"/>
      <c r="E44" s="13"/>
    </row>
    <row r="45" spans="1:30">
      <c r="C45" s="9"/>
      <c r="D45" s="13"/>
      <c r="E45" s="13"/>
      <c r="I45" s="9"/>
    </row>
    <row r="46" spans="1:30">
      <c r="C46" s="9"/>
      <c r="D46" s="13"/>
      <c r="E46" s="13"/>
      <c r="I46" s="9"/>
    </row>
    <row r="47" spans="1:30">
      <c r="C47" s="9"/>
      <c r="D47" s="13"/>
      <c r="E47" s="13"/>
      <c r="I47" s="9"/>
    </row>
    <row r="48" spans="1:30">
      <c r="C48" s="9"/>
      <c r="D48" s="13"/>
      <c r="E48" s="13"/>
      <c r="I48" s="9"/>
    </row>
    <row r="49" spans="1:9">
      <c r="C49" s="9"/>
      <c r="D49" s="13"/>
      <c r="E49" s="13"/>
      <c r="I49" s="9"/>
    </row>
    <row r="50" spans="1:9">
      <c r="C50" s="9"/>
      <c r="D50" s="13"/>
      <c r="E50" s="13"/>
      <c r="I50" s="9"/>
    </row>
    <row r="51" spans="1:9">
      <c r="C51" s="9"/>
      <c r="D51" s="13"/>
      <c r="E51" s="13"/>
      <c r="I51" s="9"/>
    </row>
    <row r="52" spans="1:9">
      <c r="C52" s="9"/>
      <c r="D52" s="13"/>
      <c r="E52" s="13"/>
      <c r="I52" s="9"/>
    </row>
    <row r="53" spans="1:9">
      <c r="C53" s="9"/>
      <c r="D53" s="13"/>
      <c r="E53" s="13"/>
      <c r="I53" s="9"/>
    </row>
    <row r="54" spans="1:9">
      <c r="C54" s="9"/>
      <c r="I54" s="9"/>
    </row>
    <row r="55" spans="1:9">
      <c r="C55" s="9"/>
      <c r="D55" s="9"/>
      <c r="I55" s="9"/>
    </row>
    <row r="56" spans="1:9">
      <c r="C56" s="9"/>
      <c r="D56" s="9"/>
      <c r="I56" s="9"/>
    </row>
    <row r="58" spans="1:9">
      <c r="A58" s="7"/>
      <c r="B58" s="14"/>
      <c r="C58" s="9"/>
      <c r="D58" s="8"/>
      <c r="I58" s="9"/>
    </row>
    <row r="59" spans="1:9">
      <c r="C59" s="9"/>
      <c r="I59" s="9"/>
    </row>
    <row r="60" spans="1:9">
      <c r="C60" s="9"/>
      <c r="I60" s="9"/>
    </row>
    <row r="61" spans="1:9">
      <c r="C61" s="9"/>
      <c r="I61" s="9"/>
    </row>
    <row r="62" spans="1:9">
      <c r="C62" s="9"/>
      <c r="I62" s="9"/>
    </row>
    <row r="63" spans="1:9">
      <c r="C63" s="9"/>
      <c r="I63" s="9"/>
    </row>
    <row r="64" spans="1:9">
      <c r="C64" s="9"/>
      <c r="I64" s="9"/>
    </row>
    <row r="65" spans="1:9">
      <c r="C65" s="9"/>
      <c r="I65" s="9"/>
    </row>
    <row r="66" spans="1:9">
      <c r="C66" s="9"/>
      <c r="I66" s="9"/>
    </row>
    <row r="67" spans="1:9">
      <c r="C67" s="9"/>
      <c r="I67" s="9"/>
    </row>
    <row r="68" spans="1:9">
      <c r="C68" s="9"/>
      <c r="I68" s="9"/>
    </row>
    <row r="69" spans="1:9">
      <c r="C69" s="9"/>
      <c r="I69" s="9"/>
    </row>
    <row r="70" spans="1:9">
      <c r="C70" s="9"/>
      <c r="I70" s="9"/>
    </row>
    <row r="71" spans="1:9">
      <c r="A71" s="7"/>
      <c r="B71" s="14"/>
      <c r="C71" s="9"/>
      <c r="I71" s="9"/>
    </row>
    <row r="72" spans="1:9">
      <c r="C72" s="9"/>
      <c r="I72" s="9"/>
    </row>
    <row r="73" spans="1:9">
      <c r="C73" s="9"/>
    </row>
    <row r="74" spans="1:9">
      <c r="C74" s="9"/>
    </row>
    <row r="75" spans="1:9">
      <c r="C75" s="9"/>
    </row>
    <row r="76" spans="1:9">
      <c r="C76" s="9"/>
      <c r="D76" s="9"/>
    </row>
    <row r="77" spans="1:9">
      <c r="C77" s="9"/>
      <c r="D77" s="9"/>
    </row>
    <row r="78" spans="1:9">
      <c r="C78" s="9"/>
      <c r="D78" s="9"/>
    </row>
    <row r="79" spans="1:9">
      <c r="C79" s="9"/>
    </row>
    <row r="80" spans="1:9">
      <c r="C80" s="9"/>
    </row>
    <row r="81" spans="3:3">
      <c r="C81" s="9"/>
    </row>
    <row r="82" spans="3:3">
      <c r="C82" s="9"/>
    </row>
    <row r="83" spans="3:3">
      <c r="C83" s="9"/>
    </row>
    <row r="84" spans="3:3">
      <c r="C84" s="9"/>
    </row>
    <row r="85" spans="3:3">
      <c r="C85" s="9"/>
    </row>
    <row r="86" spans="3:3">
      <c r="C86" s="9"/>
    </row>
    <row r="87" spans="3:3">
      <c r="C87" s="9"/>
    </row>
    <row r="88" spans="3:3">
      <c r="C88" s="9"/>
    </row>
    <row r="89" spans="3:3">
      <c r="C89" s="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9"/>
  <sheetViews>
    <sheetView zoomScaleNormal="100" workbookViewId="0">
      <selection activeCell="B9" sqref="B9"/>
    </sheetView>
  </sheetViews>
  <sheetFormatPr defaultRowHeight="14.5"/>
  <cols>
    <col min="1" max="1" width="19" customWidth="1"/>
    <col min="2" max="2" width="27.54296875" customWidth="1"/>
    <col min="3" max="3" width="14.1796875" customWidth="1"/>
    <col min="6" max="6" width="7.54296875" customWidth="1"/>
  </cols>
  <sheetData>
    <row r="1" spans="1:6">
      <c r="A1" t="s">
        <v>20</v>
      </c>
      <c r="B1" t="s">
        <v>14</v>
      </c>
      <c r="C1" t="s">
        <v>0</v>
      </c>
      <c r="D1" t="s">
        <v>1</v>
      </c>
      <c r="E1" t="s">
        <v>2</v>
      </c>
      <c r="F1" s="1"/>
    </row>
    <row r="2" spans="1:6">
      <c r="A2">
        <v>0</v>
      </c>
      <c r="B2">
        <v>0</v>
      </c>
      <c r="C2">
        <v>0</v>
      </c>
      <c r="D2">
        <v>0</v>
      </c>
      <c r="E2">
        <v>100</v>
      </c>
    </row>
    <row r="3" spans="1:6">
      <c r="A3">
        <v>0.5</v>
      </c>
      <c r="B3">
        <v>0</v>
      </c>
      <c r="C3">
        <v>0</v>
      </c>
      <c r="D3">
        <v>0</v>
      </c>
      <c r="E3">
        <v>100</v>
      </c>
    </row>
    <row r="4" spans="1:6">
      <c r="A4">
        <v>4</v>
      </c>
      <c r="B4">
        <v>100</v>
      </c>
      <c r="C4">
        <v>0</v>
      </c>
      <c r="D4">
        <v>0</v>
      </c>
      <c r="E4">
        <v>100</v>
      </c>
    </row>
    <row r="5" spans="1:6">
      <c r="A5">
        <v>5</v>
      </c>
      <c r="B5">
        <v>100</v>
      </c>
      <c r="C5">
        <v>0</v>
      </c>
      <c r="D5">
        <v>0</v>
      </c>
      <c r="E5">
        <v>100</v>
      </c>
    </row>
    <row r="6" spans="1:6">
      <c r="A6">
        <f>A5+1</f>
        <v>6</v>
      </c>
      <c r="B6">
        <v>100</v>
      </c>
      <c r="C6">
        <v>0</v>
      </c>
      <c r="D6">
        <v>0</v>
      </c>
      <c r="E6">
        <v>100</v>
      </c>
    </row>
    <row r="7" spans="1:6">
      <c r="A7">
        <f t="shared" ref="A7:A14" si="0">A6+1</f>
        <v>7</v>
      </c>
      <c r="B7">
        <v>100</v>
      </c>
      <c r="C7">
        <v>0</v>
      </c>
      <c r="D7">
        <v>0</v>
      </c>
      <c r="E7">
        <v>100</v>
      </c>
    </row>
    <row r="8" spans="1:6">
      <c r="A8">
        <f t="shared" si="0"/>
        <v>8</v>
      </c>
      <c r="B8">
        <v>100</v>
      </c>
      <c r="C8">
        <v>0</v>
      </c>
      <c r="D8">
        <v>0</v>
      </c>
      <c r="E8">
        <v>100</v>
      </c>
    </row>
    <row r="9" spans="1:6">
      <c r="A9">
        <f t="shared" si="0"/>
        <v>9</v>
      </c>
      <c r="B9">
        <v>100</v>
      </c>
      <c r="C9">
        <v>0</v>
      </c>
      <c r="D9">
        <v>0</v>
      </c>
      <c r="E9">
        <v>100</v>
      </c>
    </row>
    <row r="10" spans="1:6" s="12" customFormat="1">
      <c r="A10">
        <f t="shared" si="0"/>
        <v>10</v>
      </c>
      <c r="B10">
        <v>100</v>
      </c>
      <c r="C10">
        <v>0</v>
      </c>
      <c r="D10">
        <v>0</v>
      </c>
      <c r="E10">
        <v>100</v>
      </c>
    </row>
    <row r="11" spans="1:6">
      <c r="A11">
        <f t="shared" si="0"/>
        <v>11</v>
      </c>
      <c r="B11">
        <v>100</v>
      </c>
      <c r="C11">
        <v>0</v>
      </c>
      <c r="D11">
        <v>0</v>
      </c>
      <c r="E11">
        <v>100</v>
      </c>
    </row>
    <row r="12" spans="1:6">
      <c r="A12">
        <f t="shared" si="0"/>
        <v>12</v>
      </c>
      <c r="B12">
        <v>100</v>
      </c>
      <c r="C12">
        <v>0</v>
      </c>
      <c r="D12">
        <v>0</v>
      </c>
      <c r="E12">
        <v>100</v>
      </c>
    </row>
    <row r="13" spans="1:6">
      <c r="A13">
        <f t="shared" si="0"/>
        <v>13</v>
      </c>
      <c r="B13">
        <v>100</v>
      </c>
      <c r="C13">
        <v>0</v>
      </c>
      <c r="D13">
        <v>0</v>
      </c>
      <c r="E13">
        <v>100</v>
      </c>
    </row>
    <row r="14" spans="1:6">
      <c r="A14">
        <f t="shared" si="0"/>
        <v>14</v>
      </c>
      <c r="B14">
        <v>100</v>
      </c>
      <c r="C14">
        <v>0</v>
      </c>
      <c r="D14">
        <v>0</v>
      </c>
      <c r="E14">
        <v>100</v>
      </c>
    </row>
    <row r="15" spans="1:6">
      <c r="A15" s="11"/>
      <c r="B15" s="11"/>
    </row>
    <row r="16" spans="1:6">
      <c r="A16" s="11"/>
      <c r="B16" s="11"/>
    </row>
    <row r="17" spans="1:2">
      <c r="A17" s="11"/>
      <c r="B17" s="11"/>
    </row>
    <row r="18" spans="1:2">
      <c r="A18" s="9" t="s">
        <v>61</v>
      </c>
    </row>
    <row r="19" spans="1:2">
      <c r="A19" s="9" t="s">
        <v>62</v>
      </c>
      <c r="B19" s="11"/>
    </row>
    <row r="20" spans="1:2">
      <c r="A20" s="9" t="s">
        <v>63</v>
      </c>
      <c r="B20" s="11"/>
    </row>
    <row r="21" spans="1:2">
      <c r="A21" s="11"/>
      <c r="B21" s="11"/>
    </row>
    <row r="26" spans="1:2">
      <c r="A26" s="11"/>
      <c r="B26" s="11"/>
    </row>
    <row r="27" spans="1:2">
      <c r="A27" s="11"/>
      <c r="B27" s="11"/>
    </row>
    <row r="28" spans="1:2">
      <c r="A28" s="11"/>
      <c r="B28" s="11"/>
    </row>
    <row r="29" spans="1:2">
      <c r="A29" s="11"/>
      <c r="B29" s="11"/>
    </row>
    <row r="30" spans="1:2">
      <c r="A30" s="11"/>
      <c r="B30" s="11"/>
    </row>
    <row r="31" spans="1:2">
      <c r="A31" s="11"/>
      <c r="B31" s="11"/>
    </row>
    <row r="32" spans="1:2">
      <c r="A32" s="11"/>
      <c r="B32" s="11"/>
    </row>
    <row r="33" spans="1:2">
      <c r="A33" s="11"/>
      <c r="B33" s="11"/>
    </row>
    <row r="34" spans="1:2">
      <c r="A34" s="11"/>
      <c r="B34" s="11"/>
    </row>
    <row r="35" spans="1:2">
      <c r="A35" s="11"/>
      <c r="B35" s="11"/>
    </row>
    <row r="36" spans="1:2">
      <c r="A36" s="11"/>
      <c r="B36" s="11"/>
    </row>
    <row r="37" spans="1:2">
      <c r="A37" s="11"/>
      <c r="B37" s="11"/>
    </row>
    <row r="38" spans="1:2">
      <c r="A38" s="11"/>
      <c r="B38" s="11"/>
    </row>
    <row r="39" spans="1:2">
      <c r="A39" s="11"/>
      <c r="B39" s="11"/>
    </row>
    <row r="41" spans="1:2">
      <c r="A41" s="11"/>
      <c r="B41" s="11"/>
    </row>
    <row r="43" spans="1:2">
      <c r="A43" s="11"/>
      <c r="B43" s="11"/>
    </row>
    <row r="45" spans="1:2">
      <c r="A45" s="11"/>
      <c r="B45" s="11"/>
    </row>
    <row r="47" spans="1:2">
      <c r="A47" s="11"/>
      <c r="B47" s="11"/>
    </row>
    <row r="49" spans="1:2">
      <c r="A49" s="11"/>
      <c r="B49" s="11"/>
    </row>
  </sheetData>
  <pageMargins left="0.7" right="0.7" top="0.75" bottom="0.75" header="0.3" footer="0.3"/>
  <pageSetup orientation="portrait" r:id="rId1"/>
  <headerFooter>
    <oddFooter>&amp;L&amp;1#&amp;"Calibri"&amp;11&amp;K000000Classification: Protected 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77AA4-1534-4435-A578-0F10F74EEA2F}">
  <dimension ref="A1:S89"/>
  <sheetViews>
    <sheetView zoomScale="106" zoomScaleNormal="106" workbookViewId="0">
      <selection activeCell="C4" sqref="C4"/>
    </sheetView>
  </sheetViews>
  <sheetFormatPr defaultRowHeight="14.5"/>
  <cols>
    <col min="1" max="1" width="30.81640625" bestFit="1" customWidth="1"/>
    <col min="2" max="2" width="78.26953125" customWidth="1"/>
    <col min="3" max="3" width="10.1796875" bestFit="1" customWidth="1"/>
    <col min="4" max="4" width="18.54296875" bestFit="1" customWidth="1"/>
    <col min="17" max="17" width="16.81640625" bestFit="1" customWidth="1"/>
  </cols>
  <sheetData>
    <row r="1" spans="1:19" ht="15" thickTop="1">
      <c r="A1" s="5" t="s">
        <v>3</v>
      </c>
      <c r="B1" s="6" t="s">
        <v>27</v>
      </c>
      <c r="D1" s="7"/>
      <c r="E1" s="7"/>
      <c r="L1" t="s">
        <v>67</v>
      </c>
      <c r="S1" s="56" t="s">
        <v>65</v>
      </c>
    </row>
    <row r="2" spans="1:19">
      <c r="A2" s="2" t="s">
        <v>11</v>
      </c>
      <c r="B2" s="3" t="s">
        <v>71</v>
      </c>
      <c r="D2" s="13"/>
      <c r="E2" s="13"/>
      <c r="L2">
        <v>0</v>
      </c>
      <c r="N2" s="49" t="s">
        <v>58</v>
      </c>
      <c r="O2" s="50"/>
      <c r="P2" s="50"/>
      <c r="Q2" s="50"/>
      <c r="R2" s="51"/>
      <c r="S2">
        <v>0</v>
      </c>
    </row>
    <row r="3" spans="1:19">
      <c r="A3" s="2" t="s">
        <v>4</v>
      </c>
      <c r="B3" s="15" t="s">
        <v>15</v>
      </c>
      <c r="D3" s="16"/>
      <c r="E3" s="16"/>
      <c r="L3">
        <v>0.5</v>
      </c>
      <c r="M3" s="45"/>
      <c r="N3" t="s">
        <v>69</v>
      </c>
      <c r="R3" s="45"/>
      <c r="S3">
        <f>(L3*28.6) -14.3</f>
        <v>0</v>
      </c>
    </row>
    <row r="4" spans="1:19">
      <c r="A4" s="2" t="s">
        <v>5</v>
      </c>
      <c r="B4" s="3" t="s">
        <v>22</v>
      </c>
      <c r="D4" s="16"/>
      <c r="E4" s="16"/>
      <c r="L4">
        <v>4</v>
      </c>
      <c r="N4" s="52" t="s">
        <v>70</v>
      </c>
      <c r="R4" s="45"/>
      <c r="S4">
        <f t="shared" ref="S4" si="0">(L4*28.6) -14.3</f>
        <v>100.10000000000001</v>
      </c>
    </row>
    <row r="5" spans="1:19">
      <c r="A5" s="2" t="s">
        <v>6</v>
      </c>
      <c r="B5" s="15" t="s">
        <v>29</v>
      </c>
      <c r="D5" s="16"/>
      <c r="E5" s="16"/>
      <c r="L5">
        <v>5</v>
      </c>
      <c r="N5" s="53" t="s">
        <v>68</v>
      </c>
      <c r="O5" s="46"/>
      <c r="P5" s="46"/>
      <c r="Q5" s="46"/>
      <c r="R5" s="54"/>
      <c r="S5">
        <v>100</v>
      </c>
    </row>
    <row r="6" spans="1:19">
      <c r="A6" s="2" t="s">
        <v>7</v>
      </c>
      <c r="B6" s="3" t="s">
        <v>21</v>
      </c>
      <c r="D6" s="16"/>
      <c r="E6" s="16"/>
      <c r="L6">
        <f>L5+1</f>
        <v>6</v>
      </c>
      <c r="S6">
        <v>100</v>
      </c>
    </row>
    <row r="7" spans="1:19">
      <c r="A7" s="2" t="s">
        <v>8</v>
      </c>
      <c r="B7" s="3"/>
      <c r="D7" s="16"/>
      <c r="E7" s="16"/>
      <c r="L7">
        <v>14</v>
      </c>
      <c r="S7">
        <v>100</v>
      </c>
    </row>
    <row r="8" spans="1:19">
      <c r="A8" s="2" t="s">
        <v>13</v>
      </c>
      <c r="B8" s="15" t="s">
        <v>25</v>
      </c>
      <c r="D8" s="16"/>
      <c r="E8" s="16"/>
    </row>
    <row r="9" spans="1:19">
      <c r="A9" s="2" t="s">
        <v>9</v>
      </c>
      <c r="B9" s="3" t="s">
        <v>16</v>
      </c>
      <c r="D9" s="16"/>
      <c r="E9" s="16"/>
    </row>
    <row r="10" spans="1:19" ht="135.75" customHeight="1" thickBot="1">
      <c r="A10" s="4" t="s">
        <v>10</v>
      </c>
      <c r="B10" s="18" t="s">
        <v>31</v>
      </c>
      <c r="D10" s="16"/>
      <c r="E10" s="16"/>
    </row>
    <row r="11" spans="1:19" ht="15" thickTop="1">
      <c r="D11" s="16"/>
      <c r="E11" s="16"/>
    </row>
    <row r="12" spans="1:19">
      <c r="A12" s="7" t="s">
        <v>28</v>
      </c>
      <c r="B12" s="7" t="s">
        <v>30</v>
      </c>
      <c r="C12" s="9"/>
      <c r="D12" s="16"/>
      <c r="E12" s="16"/>
      <c r="I12" s="9"/>
    </row>
    <row r="13" spans="1:19">
      <c r="A13" s="7"/>
      <c r="B13" s="7"/>
      <c r="D13" s="16"/>
      <c r="E13" s="16"/>
    </row>
    <row r="14" spans="1:19">
      <c r="C14" s="8"/>
      <c r="D14" s="16"/>
      <c r="E14" s="16"/>
    </row>
    <row r="15" spans="1:19">
      <c r="C15" s="9"/>
      <c r="D15" s="17"/>
      <c r="E15" s="16"/>
    </row>
    <row r="16" spans="1:19">
      <c r="C16" s="9"/>
      <c r="D16" s="16"/>
      <c r="E16" s="16"/>
    </row>
    <row r="17" spans="1:16">
      <c r="C17" s="9"/>
      <c r="D17" s="16"/>
      <c r="E17" s="16"/>
    </row>
    <row r="18" spans="1:16">
      <c r="C18" s="9"/>
      <c r="D18" s="16"/>
      <c r="E18" s="16"/>
    </row>
    <row r="19" spans="1:16">
      <c r="C19" s="9"/>
      <c r="D19" s="16"/>
      <c r="E19" s="16"/>
    </row>
    <row r="20" spans="1:16">
      <c r="C20" s="9"/>
      <c r="D20" s="16"/>
      <c r="E20" s="16"/>
    </row>
    <row r="21" spans="1:16">
      <c r="C21" s="9"/>
      <c r="D21" s="16"/>
      <c r="E21" s="16"/>
    </row>
    <row r="22" spans="1:16">
      <c r="C22" s="9"/>
      <c r="D22" s="16"/>
      <c r="E22" s="16"/>
    </row>
    <row r="23" spans="1:16">
      <c r="C23" s="9"/>
      <c r="D23" s="16"/>
      <c r="E23" s="16"/>
      <c r="I23" s="9"/>
      <c r="J23" s="10"/>
    </row>
    <row r="24" spans="1:16">
      <c r="C24" s="9"/>
      <c r="D24" s="16"/>
      <c r="E24" s="16"/>
      <c r="I24" s="9"/>
      <c r="J24" s="10"/>
    </row>
    <row r="25" spans="1:16">
      <c r="C25" s="9"/>
      <c r="D25" s="16"/>
      <c r="E25" s="16"/>
      <c r="I25" s="9"/>
      <c r="J25" s="10"/>
      <c r="L25" s="7" t="s">
        <v>23</v>
      </c>
    </row>
    <row r="26" spans="1:16">
      <c r="C26" s="9"/>
      <c r="D26" s="16"/>
      <c r="E26" s="16"/>
      <c r="L26" t="s">
        <v>20</v>
      </c>
      <c r="M26" t="s">
        <v>14</v>
      </c>
      <c r="N26" t="s">
        <v>0</v>
      </c>
      <c r="O26" t="s">
        <v>1</v>
      </c>
      <c r="P26" t="s">
        <v>2</v>
      </c>
    </row>
    <row r="27" spans="1:16">
      <c r="C27" s="9"/>
      <c r="D27" s="16"/>
      <c r="E27" s="16"/>
      <c r="L27">
        <v>0</v>
      </c>
      <c r="M27">
        <v>0</v>
      </c>
      <c r="N27">
        <v>0</v>
      </c>
      <c r="O27">
        <v>0</v>
      </c>
      <c r="P27">
        <v>100</v>
      </c>
    </row>
    <row r="28" spans="1:16">
      <c r="C28" s="9"/>
      <c r="D28" s="16"/>
      <c r="E28" s="16"/>
      <c r="L28">
        <v>1</v>
      </c>
      <c r="M28">
        <v>0</v>
      </c>
      <c r="N28">
        <v>0</v>
      </c>
      <c r="O28">
        <v>0</v>
      </c>
      <c r="P28">
        <v>100</v>
      </c>
    </row>
    <row r="29" spans="1:16">
      <c r="C29" s="9"/>
      <c r="D29" s="16"/>
      <c r="E29" s="16"/>
      <c r="L29">
        <v>2</v>
      </c>
      <c r="M29">
        <v>0</v>
      </c>
      <c r="N29">
        <v>0</v>
      </c>
      <c r="O29">
        <v>0</v>
      </c>
      <c r="P29">
        <v>100</v>
      </c>
    </row>
    <row r="30" spans="1:16">
      <c r="C30" s="9"/>
      <c r="D30" s="16"/>
      <c r="E30" s="16"/>
      <c r="L30">
        <v>3</v>
      </c>
      <c r="M30">
        <v>0</v>
      </c>
      <c r="N30">
        <v>0</v>
      </c>
      <c r="O30">
        <v>0</v>
      </c>
      <c r="P30">
        <v>100</v>
      </c>
    </row>
    <row r="31" spans="1:16">
      <c r="C31" s="9"/>
      <c r="D31" s="16"/>
      <c r="E31" s="16"/>
      <c r="L31">
        <v>4</v>
      </c>
      <c r="M31">
        <v>0</v>
      </c>
      <c r="N31">
        <v>0</v>
      </c>
      <c r="O31">
        <v>0</v>
      </c>
      <c r="P31">
        <v>100</v>
      </c>
    </row>
    <row r="32" spans="1:16" ht="130.5">
      <c r="A32" s="21" t="s">
        <v>17</v>
      </c>
      <c r="B32" s="19" t="s">
        <v>18</v>
      </c>
      <c r="C32" s="9"/>
      <c r="D32" s="16"/>
      <c r="E32" s="16"/>
      <c r="L32">
        <v>4.5</v>
      </c>
      <c r="M32">
        <v>0</v>
      </c>
      <c r="N32">
        <v>0</v>
      </c>
      <c r="O32">
        <v>0</v>
      </c>
      <c r="P32">
        <v>100</v>
      </c>
    </row>
    <row r="33" spans="1:16">
      <c r="C33" s="9"/>
      <c r="D33" s="16"/>
      <c r="E33" s="16"/>
      <c r="L33">
        <v>6</v>
      </c>
      <c r="M33">
        <v>100</v>
      </c>
      <c r="N33">
        <v>0</v>
      </c>
      <c r="O33">
        <v>0</v>
      </c>
      <c r="P33">
        <v>100</v>
      </c>
    </row>
    <row r="34" spans="1:16">
      <c r="C34" s="9"/>
      <c r="D34" s="16"/>
      <c r="E34" s="16"/>
      <c r="L34">
        <f>L33+1</f>
        <v>7</v>
      </c>
      <c r="M34">
        <v>100</v>
      </c>
      <c r="N34">
        <v>0</v>
      </c>
      <c r="O34">
        <v>0</v>
      </c>
      <c r="P34">
        <v>100</v>
      </c>
    </row>
    <row r="35" spans="1:16">
      <c r="C35" s="9"/>
      <c r="D35" s="16"/>
      <c r="E35" s="16"/>
      <c r="L35">
        <f>L34+1</f>
        <v>8</v>
      </c>
      <c r="M35">
        <v>100</v>
      </c>
      <c r="N35">
        <v>0</v>
      </c>
      <c r="O35">
        <v>0</v>
      </c>
      <c r="P35">
        <v>100</v>
      </c>
    </row>
    <row r="36" spans="1:16">
      <c r="L36">
        <f>L35+1</f>
        <v>9</v>
      </c>
      <c r="M36">
        <v>100</v>
      </c>
      <c r="N36">
        <v>0</v>
      </c>
      <c r="O36">
        <v>0</v>
      </c>
      <c r="P36">
        <v>100</v>
      </c>
    </row>
    <row r="37" spans="1:16">
      <c r="C37" s="9"/>
      <c r="D37" s="13"/>
      <c r="E37" s="13"/>
      <c r="L37">
        <f>L36+1</f>
        <v>10</v>
      </c>
      <c r="M37">
        <v>100</v>
      </c>
      <c r="N37">
        <v>0</v>
      </c>
      <c r="O37">
        <v>0</v>
      </c>
      <c r="P37">
        <v>100</v>
      </c>
    </row>
    <row r="38" spans="1:16">
      <c r="C38" s="9"/>
      <c r="D38" s="13"/>
      <c r="E38" s="13"/>
    </row>
    <row r="39" spans="1:16">
      <c r="C39" s="9"/>
      <c r="D39" s="13"/>
      <c r="E39" s="13"/>
    </row>
    <row r="40" spans="1:16">
      <c r="C40" s="9"/>
      <c r="D40" s="13"/>
      <c r="E40" s="13"/>
    </row>
    <row r="41" spans="1:16">
      <c r="C41" s="9"/>
      <c r="D41" s="13"/>
      <c r="E41" s="13"/>
      <c r="L41" s="7" t="s">
        <v>24</v>
      </c>
    </row>
    <row r="42" spans="1:16">
      <c r="C42" s="9"/>
      <c r="D42" s="13"/>
      <c r="E42" s="13"/>
      <c r="L42" t="s">
        <v>20</v>
      </c>
      <c r="M42" t="s">
        <v>14</v>
      </c>
      <c r="N42" t="s">
        <v>0</v>
      </c>
      <c r="O42" t="s">
        <v>1</v>
      </c>
      <c r="P42" t="s">
        <v>2</v>
      </c>
    </row>
    <row r="43" spans="1:16">
      <c r="C43" s="9"/>
      <c r="D43" s="13"/>
      <c r="E43" s="13"/>
      <c r="L43">
        <v>14</v>
      </c>
      <c r="M43">
        <v>100</v>
      </c>
      <c r="N43">
        <v>0</v>
      </c>
      <c r="O43">
        <v>0</v>
      </c>
      <c r="P43">
        <v>100</v>
      </c>
    </row>
    <row r="44" spans="1:16">
      <c r="A44" s="12"/>
      <c r="C44" s="9"/>
      <c r="D44" s="13"/>
      <c r="E44" s="13"/>
      <c r="L44">
        <v>5.0999999999999996</v>
      </c>
      <c r="M44">
        <v>100</v>
      </c>
      <c r="N44">
        <v>0</v>
      </c>
      <c r="O44">
        <v>0</v>
      </c>
      <c r="P44">
        <v>100</v>
      </c>
    </row>
    <row r="45" spans="1:16">
      <c r="C45" s="9"/>
      <c r="D45" s="13"/>
      <c r="E45" s="13"/>
      <c r="I45" s="9"/>
      <c r="L45">
        <v>0</v>
      </c>
      <c r="M45">
        <v>-20.5</v>
      </c>
      <c r="N45">
        <v>0</v>
      </c>
      <c r="O45">
        <v>0</v>
      </c>
      <c r="P45">
        <v>100</v>
      </c>
    </row>
    <row r="46" spans="1:16">
      <c r="C46" s="9"/>
      <c r="D46" s="13"/>
      <c r="E46" s="13"/>
      <c r="I46" s="9"/>
    </row>
    <row r="47" spans="1:16">
      <c r="C47" s="9"/>
      <c r="D47" s="13"/>
      <c r="E47" s="13"/>
      <c r="I47" s="9"/>
      <c r="L47" s="7" t="s">
        <v>26</v>
      </c>
      <c r="O47">
        <v>0</v>
      </c>
    </row>
    <row r="48" spans="1:16">
      <c r="C48" s="9"/>
      <c r="D48" s="13"/>
      <c r="E48" s="13"/>
      <c r="I48" s="9"/>
      <c r="L48">
        <v>14</v>
      </c>
      <c r="M48">
        <v>100</v>
      </c>
      <c r="N48">
        <v>0</v>
      </c>
      <c r="O48">
        <v>0</v>
      </c>
      <c r="P48">
        <v>100</v>
      </c>
    </row>
    <row r="49" spans="1:16">
      <c r="C49" s="9"/>
      <c r="D49" s="13"/>
      <c r="E49" s="13"/>
      <c r="I49" s="9"/>
      <c r="L49">
        <v>4</v>
      </c>
      <c r="M49">
        <v>100</v>
      </c>
      <c r="N49">
        <v>0</v>
      </c>
      <c r="O49">
        <v>0</v>
      </c>
      <c r="P49">
        <v>100</v>
      </c>
    </row>
    <row r="50" spans="1:16">
      <c r="C50" s="9"/>
      <c r="D50" s="13"/>
      <c r="E50" s="13"/>
      <c r="I50" s="9"/>
      <c r="L50">
        <v>0.5</v>
      </c>
      <c r="M50">
        <v>0</v>
      </c>
      <c r="N50">
        <v>0</v>
      </c>
      <c r="O50">
        <v>0</v>
      </c>
      <c r="P50">
        <v>100</v>
      </c>
    </row>
    <row r="51" spans="1:16">
      <c r="C51" s="9"/>
      <c r="D51" s="13"/>
      <c r="E51" s="13"/>
      <c r="I51" s="9"/>
    </row>
    <row r="52" spans="1:16">
      <c r="C52" s="9"/>
      <c r="D52" s="13"/>
      <c r="E52" s="13"/>
      <c r="I52" s="9"/>
    </row>
    <row r="53" spans="1:16">
      <c r="C53" s="9"/>
      <c r="D53" s="13"/>
      <c r="E53" s="13"/>
      <c r="I53" s="9"/>
    </row>
    <row r="54" spans="1:16">
      <c r="C54" s="9"/>
      <c r="I54" s="9"/>
    </row>
    <row r="55" spans="1:16">
      <c r="C55" s="9"/>
      <c r="D55" s="9"/>
      <c r="I55" s="9"/>
    </row>
    <row r="56" spans="1:16">
      <c r="C56" s="9"/>
      <c r="D56" s="9"/>
      <c r="I56" s="9"/>
    </row>
    <row r="58" spans="1:16">
      <c r="A58" s="7"/>
      <c r="B58" s="14"/>
      <c r="C58" s="9"/>
      <c r="D58" s="8"/>
      <c r="I58" s="9"/>
    </row>
    <row r="59" spans="1:16">
      <c r="C59" s="9"/>
      <c r="I59" s="9"/>
    </row>
    <row r="60" spans="1:16">
      <c r="C60" s="9"/>
      <c r="I60" s="9"/>
    </row>
    <row r="61" spans="1:16">
      <c r="C61" s="9"/>
      <c r="I61" s="9"/>
    </row>
    <row r="62" spans="1:16">
      <c r="C62" s="9"/>
      <c r="I62" s="9"/>
    </row>
    <row r="63" spans="1:16">
      <c r="C63" s="9"/>
      <c r="I63" s="9"/>
    </row>
    <row r="64" spans="1:16">
      <c r="C64" s="9"/>
      <c r="I64" s="9"/>
    </row>
    <row r="65" spans="1:9">
      <c r="C65" s="9"/>
      <c r="I65" s="9"/>
    </row>
    <row r="66" spans="1:9">
      <c r="C66" s="9"/>
      <c r="I66" s="9"/>
    </row>
    <row r="67" spans="1:9">
      <c r="C67" s="9"/>
      <c r="I67" s="9"/>
    </row>
    <row r="68" spans="1:9">
      <c r="C68" s="9"/>
      <c r="I68" s="9"/>
    </row>
    <row r="69" spans="1:9">
      <c r="C69" s="9"/>
      <c r="I69" s="9"/>
    </row>
    <row r="70" spans="1:9">
      <c r="C70" s="9"/>
      <c r="I70" s="9"/>
    </row>
    <row r="71" spans="1:9" ht="188.5">
      <c r="A71" s="20" t="s">
        <v>12</v>
      </c>
      <c r="B71" s="19" t="s">
        <v>19</v>
      </c>
      <c r="C71" s="9"/>
      <c r="I71" s="9"/>
    </row>
    <row r="72" spans="1:9">
      <c r="C72" s="9"/>
      <c r="I72" s="9"/>
    </row>
    <row r="73" spans="1:9">
      <c r="C73" s="9"/>
    </row>
    <row r="74" spans="1:9">
      <c r="C74" s="9"/>
    </row>
    <row r="75" spans="1:9">
      <c r="C75" s="9"/>
    </row>
    <row r="76" spans="1:9">
      <c r="C76" s="9"/>
      <c r="D76" s="9"/>
    </row>
    <row r="77" spans="1:9">
      <c r="C77" s="9"/>
      <c r="D77" s="9"/>
    </row>
    <row r="78" spans="1:9">
      <c r="C78" s="9"/>
      <c r="D78" s="9"/>
    </row>
    <row r="79" spans="1:9">
      <c r="C79" s="9"/>
    </row>
    <row r="80" spans="1:9">
      <c r="C80" s="9"/>
    </row>
    <row r="81" spans="3:3">
      <c r="C81" s="9"/>
    </row>
    <row r="82" spans="3:3">
      <c r="C82" s="9"/>
    </row>
    <row r="83" spans="3:3">
      <c r="C83" s="9"/>
    </row>
    <row r="84" spans="3:3">
      <c r="C84" s="9"/>
    </row>
    <row r="85" spans="3:3">
      <c r="C85" s="9"/>
    </row>
    <row r="86" spans="3:3">
      <c r="C86" s="9"/>
    </row>
    <row r="87" spans="3:3">
      <c r="C87" s="9"/>
    </row>
    <row r="88" spans="3:3">
      <c r="C88" s="9"/>
    </row>
    <row r="89" spans="3:3">
      <c r="C89" s="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FinalSR - Aug. Mean DO</vt:lpstr>
      <vt:lpstr>EmpiricalData2-Secondary SR F. </vt:lpstr>
      <vt:lpstr>FinalSR - Primary</vt:lpstr>
      <vt:lpstr>EmpiricalData1 - Primary SR 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2026-06-30T01:40:07Z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2020-12-22T19:14:56Z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f2d625b9-ae27-4576-a56e-00002701c05d</vt:lpwstr>
  </property>
  <property fmtid="{D5CDD505-2E9C-101B-9397-08002B2CF9AE}" pid="8" name="MSIP_Label_abf2ea38-542c-4b75-bd7d-582ec36a519f_ContentBits">
    <vt:lpwstr>2</vt:lpwstr>
  </property>
</Properties>
</file>